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HISTORIAL_ELCARMEN_SARDINATA_ACT2024\IERELCARMEN_2025\ENJAMBRE_2024\CARPETA 1_GESTIÓN DE LA EVALUACIÓN\"/>
    </mc:Choice>
  </mc:AlternateContent>
  <workbookProtection workbookPassword="EC3E" lockStructure="1"/>
  <bookViews>
    <workbookView xWindow="0" yWindow="0" windowWidth="20490" windowHeight="705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workbook>
</file>

<file path=xl/calcChain.xml><?xml version="1.0" encoding="utf-8"?>
<calcChain xmlns="http://schemas.openxmlformats.org/spreadsheetml/2006/main">
  <c r="U100" i="1" l="1"/>
  <c r="T6" i="6"/>
  <c r="U87" i="1"/>
  <c r="U92" i="1"/>
  <c r="U5" i="6"/>
  <c r="U91" i="1"/>
  <c r="U90" i="1"/>
  <c r="U89" i="1"/>
  <c r="R7" i="1"/>
  <c r="S7" i="1"/>
  <c r="T7" i="1"/>
  <c r="U7" i="1"/>
  <c r="R8" i="1"/>
  <c r="S8" i="1"/>
  <c r="T8" i="1"/>
  <c r="U8" i="1"/>
  <c r="R9" i="1"/>
  <c r="S9" i="1"/>
  <c r="T9" i="1"/>
  <c r="U9" i="1"/>
  <c r="T4" i="2"/>
  <c r="T10" i="2"/>
  <c r="R10" i="1"/>
  <c r="S10" i="1"/>
  <c r="K4" i="2" s="1"/>
  <c r="T10" i="1"/>
  <c r="P4" i="2" s="1"/>
  <c r="U10" i="1"/>
  <c r="S4" i="2"/>
  <c r="S10" i="2"/>
  <c r="Q11" i="1"/>
  <c r="R11" i="1"/>
  <c r="S11" i="1"/>
  <c r="R13" i="1"/>
  <c r="S13" i="1"/>
  <c r="T13" i="1"/>
  <c r="U13" i="1"/>
  <c r="R14" i="1"/>
  <c r="S14" i="1"/>
  <c r="T14" i="1"/>
  <c r="U14" i="1"/>
  <c r="R15" i="1"/>
  <c r="S15" i="1"/>
  <c r="I5" i="2" s="1"/>
  <c r="T15" i="1"/>
  <c r="U15" i="1"/>
  <c r="S5" i="2"/>
  <c r="R16" i="1"/>
  <c r="S16" i="1"/>
  <c r="T16" i="1"/>
  <c r="U16" i="1"/>
  <c r="U5" i="2"/>
  <c r="R20" i="1"/>
  <c r="S20" i="1"/>
  <c r="T20" i="1"/>
  <c r="U20" i="1"/>
  <c r="R21" i="1"/>
  <c r="S21" i="1"/>
  <c r="I6" i="2"/>
  <c r="T21" i="1"/>
  <c r="U21" i="1"/>
  <c r="R22" i="1"/>
  <c r="S22" i="1"/>
  <c r="T22" i="1"/>
  <c r="U22" i="1"/>
  <c r="T6" i="2"/>
  <c r="R23" i="1"/>
  <c r="C6" i="2" s="1"/>
  <c r="S23" i="1"/>
  <c r="T23" i="1"/>
  <c r="U23" i="1"/>
  <c r="R30" i="1"/>
  <c r="S30" i="1"/>
  <c r="T30" i="1"/>
  <c r="U30" i="1"/>
  <c r="R7" i="2"/>
  <c r="R31" i="1"/>
  <c r="S31" i="1"/>
  <c r="T31" i="1"/>
  <c r="U31" i="1"/>
  <c r="S7" i="2"/>
  <c r="R32" i="1"/>
  <c r="S32" i="1"/>
  <c r="T32" i="1"/>
  <c r="U32" i="1"/>
  <c r="R33" i="1"/>
  <c r="F7" i="2" s="1"/>
  <c r="S33" i="1"/>
  <c r="T33" i="1"/>
  <c r="P7" i="2" s="1"/>
  <c r="U33" i="1"/>
  <c r="U7" i="2"/>
  <c r="R36" i="1"/>
  <c r="S36" i="1"/>
  <c r="T36" i="1"/>
  <c r="U36" i="1"/>
  <c r="R37" i="1"/>
  <c r="S37" i="1"/>
  <c r="T37" i="1"/>
  <c r="U37" i="1"/>
  <c r="S8" i="2"/>
  <c r="R38" i="1"/>
  <c r="S38" i="1"/>
  <c r="T38" i="1"/>
  <c r="U38" i="1"/>
  <c r="R39" i="1"/>
  <c r="D8" i="2"/>
  <c r="S39" i="1"/>
  <c r="K8" i="2"/>
  <c r="T39" i="1"/>
  <c r="U39" i="1"/>
  <c r="U8" i="2"/>
  <c r="R47" i="1"/>
  <c r="S47" i="1"/>
  <c r="T47" i="1"/>
  <c r="U47" i="1"/>
  <c r="R48" i="1"/>
  <c r="S48" i="1"/>
  <c r="T48" i="1"/>
  <c r="U48" i="1"/>
  <c r="R49" i="1"/>
  <c r="S49" i="1"/>
  <c r="T49" i="1"/>
  <c r="O9" i="2"/>
  <c r="U49" i="1"/>
  <c r="T9" i="2"/>
  <c r="R50" i="1"/>
  <c r="F9" i="2" s="1"/>
  <c r="S50" i="1"/>
  <c r="K9" i="2" s="1"/>
  <c r="T50" i="1"/>
  <c r="P9" i="2"/>
  <c r="U50" i="1"/>
  <c r="U9" i="2"/>
  <c r="R55" i="1"/>
  <c r="S55" i="1"/>
  <c r="T55" i="1"/>
  <c r="U55" i="1"/>
  <c r="S4" i="4"/>
  <c r="S10" i="4"/>
  <c r="R56" i="1"/>
  <c r="S56" i="1"/>
  <c r="T56" i="1"/>
  <c r="U56" i="1"/>
  <c r="R57" i="1"/>
  <c r="S57" i="1"/>
  <c r="T57" i="1"/>
  <c r="U57" i="1"/>
  <c r="T4" i="4"/>
  <c r="T10" i="4"/>
  <c r="R58" i="1"/>
  <c r="F4" i="4" s="1"/>
  <c r="S58" i="1"/>
  <c r="K4" i="4" s="1"/>
  <c r="T58" i="1"/>
  <c r="P4" i="4" s="1"/>
  <c r="U58" i="1"/>
  <c r="R62" i="1"/>
  <c r="S62" i="1"/>
  <c r="T62" i="1"/>
  <c r="U62" i="1"/>
  <c r="R63" i="1"/>
  <c r="S63" i="1"/>
  <c r="I5" i="4" s="1"/>
  <c r="T63" i="1"/>
  <c r="U63" i="1"/>
  <c r="R64" i="1"/>
  <c r="S64" i="1"/>
  <c r="T64" i="1"/>
  <c r="U64" i="1"/>
  <c r="S5" i="4"/>
  <c r="R65" i="1"/>
  <c r="S65" i="1"/>
  <c r="T65" i="1"/>
  <c r="P5" i="4" s="1"/>
  <c r="U65" i="1"/>
  <c r="U5" i="4"/>
  <c r="R68" i="1"/>
  <c r="C6" i="4" s="1"/>
  <c r="S68" i="1"/>
  <c r="T68" i="1"/>
  <c r="M6" i="4"/>
  <c r="U68" i="1"/>
  <c r="R6" i="4"/>
  <c r="R69" i="1"/>
  <c r="S69" i="1"/>
  <c r="T69" i="1"/>
  <c r="N6" i="4"/>
  <c r="U69" i="1"/>
  <c r="R70" i="1"/>
  <c r="S70" i="1"/>
  <c r="T70" i="1"/>
  <c r="O6" i="4"/>
  <c r="U70" i="1"/>
  <c r="R71" i="1"/>
  <c r="S71" i="1"/>
  <c r="K6" i="4" s="1"/>
  <c r="T71" i="1"/>
  <c r="P6" i="4"/>
  <c r="U71" i="1"/>
  <c r="R74" i="1"/>
  <c r="S74" i="1"/>
  <c r="T74" i="1"/>
  <c r="U74" i="1"/>
  <c r="R7" i="4"/>
  <c r="R75" i="1"/>
  <c r="S75" i="1"/>
  <c r="K7" i="4" s="1"/>
  <c r="T75" i="1"/>
  <c r="U75" i="1"/>
  <c r="S7" i="4"/>
  <c r="R76" i="1"/>
  <c r="S76" i="1"/>
  <c r="T76" i="1"/>
  <c r="U76" i="1"/>
  <c r="R77" i="1"/>
  <c r="S77" i="1"/>
  <c r="T77" i="1"/>
  <c r="U77" i="1"/>
  <c r="R84" i="1"/>
  <c r="S84" i="1"/>
  <c r="T84" i="1"/>
  <c r="U84" i="1"/>
  <c r="R85" i="1"/>
  <c r="S85" i="1"/>
  <c r="T85" i="1"/>
  <c r="U85" i="1"/>
  <c r="R86" i="1"/>
  <c r="S86" i="1"/>
  <c r="T86" i="1"/>
  <c r="U86" i="1"/>
  <c r="T4" i="6"/>
  <c r="T10" i="6"/>
  <c r="R87" i="1"/>
  <c r="F4" i="6" s="1"/>
  <c r="S87" i="1"/>
  <c r="K4" i="6" s="1"/>
  <c r="T87" i="1"/>
  <c r="P4" i="6" s="1"/>
  <c r="R89" i="1"/>
  <c r="S89" i="1"/>
  <c r="T89" i="1"/>
  <c r="M5" i="6"/>
  <c r="R90" i="1"/>
  <c r="S90" i="1"/>
  <c r="T90" i="1"/>
  <c r="N5" i="6"/>
  <c r="R91" i="1"/>
  <c r="S91" i="1"/>
  <c r="J5" i="6" s="1"/>
  <c r="T91" i="1"/>
  <c r="O5" i="6"/>
  <c r="R92" i="1"/>
  <c r="F5" i="6" s="1"/>
  <c r="S92" i="1"/>
  <c r="K5" i="6" s="1"/>
  <c r="T92" i="1"/>
  <c r="P5" i="6"/>
  <c r="R98" i="1"/>
  <c r="S98" i="1"/>
  <c r="T98" i="1"/>
  <c r="U98" i="1"/>
  <c r="S6" i="6"/>
  <c r="R6" i="6"/>
  <c r="R99" i="1"/>
  <c r="S99" i="1"/>
  <c r="T99" i="1"/>
  <c r="U99" i="1"/>
  <c r="R100" i="1"/>
  <c r="S100" i="1"/>
  <c r="T100" i="1"/>
  <c r="R101" i="1"/>
  <c r="S101" i="1"/>
  <c r="T101" i="1"/>
  <c r="P6" i="6" s="1"/>
  <c r="U101" i="1"/>
  <c r="U6" i="6"/>
  <c r="R102" i="1"/>
  <c r="S102" i="1"/>
  <c r="T102" i="1"/>
  <c r="U102" i="1"/>
  <c r="R103" i="1"/>
  <c r="S103" i="1"/>
  <c r="I7" i="6" s="1"/>
  <c r="T103" i="1"/>
  <c r="U103" i="1"/>
  <c r="R7" i="6"/>
  <c r="R104" i="1"/>
  <c r="S104" i="1"/>
  <c r="T104" i="1"/>
  <c r="O7" i="6" s="1"/>
  <c r="U104" i="1"/>
  <c r="R105" i="1"/>
  <c r="F7" i="6" s="1"/>
  <c r="S105" i="1"/>
  <c r="K7" i="6"/>
  <c r="T105" i="1"/>
  <c r="U105" i="1"/>
  <c r="U7" i="6"/>
  <c r="R114" i="1"/>
  <c r="S114" i="1"/>
  <c r="T114" i="1"/>
  <c r="U114" i="1"/>
  <c r="R115" i="1"/>
  <c r="S115" i="1"/>
  <c r="T115" i="1"/>
  <c r="U115" i="1"/>
  <c r="S8" i="6"/>
  <c r="R116" i="1"/>
  <c r="C8" i="6" s="1"/>
  <c r="S116" i="1"/>
  <c r="T116" i="1"/>
  <c r="U116" i="1"/>
  <c r="T8" i="6"/>
  <c r="R117" i="1"/>
  <c r="F8" i="6"/>
  <c r="S117" i="1"/>
  <c r="K8" i="6" s="1"/>
  <c r="T117" i="1"/>
  <c r="U117" i="1"/>
  <c r="U8" i="6"/>
  <c r="R122" i="1"/>
  <c r="S122" i="1"/>
  <c r="T122" i="1"/>
  <c r="U122" i="1"/>
  <c r="U4" i="5"/>
  <c r="U10" i="5"/>
  <c r="R123" i="1"/>
  <c r="S123" i="1"/>
  <c r="T123" i="1"/>
  <c r="U123" i="1"/>
  <c r="R124" i="1"/>
  <c r="S124" i="1"/>
  <c r="T124" i="1"/>
  <c r="U124" i="1"/>
  <c r="T4" i="5"/>
  <c r="T10" i="5"/>
  <c r="R125" i="1"/>
  <c r="F4" i="5" s="1"/>
  <c r="S125" i="1"/>
  <c r="K4" i="5"/>
  <c r="T125" i="1"/>
  <c r="P4" i="5" s="1"/>
  <c r="U125" i="1"/>
  <c r="R128" i="1"/>
  <c r="S128" i="1"/>
  <c r="T128" i="1"/>
  <c r="U128" i="1"/>
  <c r="R129" i="1"/>
  <c r="S129" i="1"/>
  <c r="T129" i="1"/>
  <c r="U129" i="1"/>
  <c r="T5" i="5"/>
  <c r="R130" i="1"/>
  <c r="S130" i="1"/>
  <c r="J5" i="5" s="1"/>
  <c r="T130" i="1"/>
  <c r="U130" i="1"/>
  <c r="R131" i="1"/>
  <c r="F5" i="5" s="1"/>
  <c r="S131" i="1"/>
  <c r="T131" i="1"/>
  <c r="P5" i="5" s="1"/>
  <c r="U131" i="1"/>
  <c r="R134" i="1"/>
  <c r="S134" i="1"/>
  <c r="T134" i="1"/>
  <c r="M6" i="5" s="1"/>
  <c r="U134" i="1"/>
  <c r="R135" i="1"/>
  <c r="S135" i="1"/>
  <c r="T135" i="1"/>
  <c r="U135" i="1"/>
  <c r="R136" i="1"/>
  <c r="S136" i="1"/>
  <c r="J6" i="5" s="1"/>
  <c r="T136" i="1"/>
  <c r="U136" i="1"/>
  <c r="U6" i="5"/>
  <c r="R137" i="1"/>
  <c r="S137" i="1"/>
  <c r="T137" i="1"/>
  <c r="R139" i="1"/>
  <c r="S139" i="1"/>
  <c r="T139" i="1"/>
  <c r="U139" i="1"/>
  <c r="R140" i="1"/>
  <c r="S140" i="1"/>
  <c r="T140" i="1"/>
  <c r="U140" i="1"/>
  <c r="R141" i="1"/>
  <c r="S141" i="1"/>
  <c r="J7" i="5" s="1"/>
  <c r="T141" i="1"/>
  <c r="U141" i="1"/>
  <c r="T7" i="5"/>
  <c r="R142" i="1"/>
  <c r="F7" i="5" s="1"/>
  <c r="S142" i="1"/>
  <c r="K7" i="5"/>
  <c r="T142" i="1"/>
  <c r="N7" i="5" s="1"/>
  <c r="R4" i="2"/>
  <c r="S5" i="6"/>
  <c r="R8" i="2"/>
  <c r="R5" i="2"/>
  <c r="R8" i="6"/>
  <c r="R7" i="5"/>
  <c r="S4" i="5"/>
  <c r="S10" i="5"/>
  <c r="R4" i="5"/>
  <c r="R10" i="5"/>
  <c r="R5" i="6"/>
  <c r="T5" i="6"/>
  <c r="S6" i="4"/>
  <c r="T8" i="2"/>
  <c r="T5" i="2"/>
  <c r="T5" i="4"/>
  <c r="R10" i="2"/>
  <c r="T7" i="2"/>
  <c r="U6" i="2"/>
  <c r="R6" i="5"/>
  <c r="F4" i="2"/>
  <c r="D4" i="2"/>
  <c r="R4" i="4"/>
  <c r="R10" i="4"/>
  <c r="S5" i="5"/>
  <c r="P5" i="2"/>
  <c r="J8" i="2"/>
  <c r="S7" i="5"/>
  <c r="U7" i="5"/>
  <c r="T7" i="6"/>
  <c r="S7" i="6"/>
  <c r="U4" i="4"/>
  <c r="U10" i="4"/>
  <c r="H6" i="2"/>
  <c r="J6" i="2"/>
  <c r="K6" i="2"/>
  <c r="T6" i="4"/>
  <c r="F8" i="2"/>
  <c r="S6" i="2"/>
  <c r="E4" i="2"/>
  <c r="C4" i="2"/>
  <c r="R6" i="2"/>
  <c r="I6" i="6"/>
  <c r="N8" i="6"/>
  <c r="U4" i="6"/>
  <c r="U10" i="6"/>
  <c r="S4" i="6"/>
  <c r="S10" i="6"/>
  <c r="E8" i="6"/>
  <c r="U6" i="4"/>
  <c r="J7" i="4"/>
  <c r="E5" i="6"/>
  <c r="U5" i="5"/>
  <c r="N6" i="6"/>
  <c r="U7" i="4"/>
  <c r="R4" i="6"/>
  <c r="R10" i="6"/>
  <c r="R5" i="4"/>
  <c r="N4" i="4"/>
  <c r="P6" i="2"/>
  <c r="U4" i="2"/>
  <c r="U10" i="2"/>
  <c r="T7" i="4"/>
  <c r="T6" i="5"/>
  <c r="R5" i="5"/>
  <c r="R9" i="2"/>
  <c r="S6" i="5"/>
  <c r="S9" i="2"/>
  <c r="M8" i="6" l="1"/>
  <c r="P8" i="6"/>
  <c r="O8" i="6"/>
  <c r="M6" i="6"/>
  <c r="O4" i="5"/>
  <c r="P7" i="5"/>
  <c r="D7" i="5"/>
  <c r="E7" i="5"/>
  <c r="C7" i="5"/>
  <c r="F6" i="5"/>
  <c r="C6" i="5"/>
  <c r="E6" i="5"/>
  <c r="D6" i="5"/>
  <c r="D5" i="5"/>
  <c r="C5" i="5"/>
  <c r="E5" i="5"/>
  <c r="F10" i="5"/>
  <c r="E4" i="5"/>
  <c r="E10" i="5" s="1"/>
  <c r="D4" i="5"/>
  <c r="C4" i="5"/>
  <c r="M7" i="5"/>
  <c r="O7" i="5"/>
  <c r="H7" i="5"/>
  <c r="I7" i="5"/>
  <c r="P6" i="5"/>
  <c r="P10" i="5" s="1"/>
  <c r="N6" i="5"/>
  <c r="O6" i="5"/>
  <c r="K6" i="5"/>
  <c r="I6" i="5"/>
  <c r="H6" i="5"/>
  <c r="M5" i="5"/>
  <c r="O5" i="5"/>
  <c r="N5" i="5"/>
  <c r="H5" i="5"/>
  <c r="I5" i="5"/>
  <c r="K5" i="5"/>
  <c r="K10" i="5" s="1"/>
  <c r="N4" i="5"/>
  <c r="M4" i="5"/>
  <c r="J4" i="5"/>
  <c r="J10" i="5" s="1"/>
  <c r="I4" i="5"/>
  <c r="I10" i="5" s="1"/>
  <c r="H4" i="5"/>
  <c r="P7" i="6"/>
  <c r="P10" i="6" s="1"/>
  <c r="N7" i="6"/>
  <c r="M7" i="6"/>
  <c r="H5" i="6"/>
  <c r="I5" i="6"/>
  <c r="K10" i="6"/>
  <c r="O6" i="6"/>
  <c r="J6" i="6"/>
  <c r="H6" i="6"/>
  <c r="J7" i="6"/>
  <c r="H7" i="6"/>
  <c r="H8" i="6"/>
  <c r="J8" i="6"/>
  <c r="I8" i="6"/>
  <c r="D8" i="6"/>
  <c r="C7" i="6"/>
  <c r="D7" i="6"/>
  <c r="E7" i="6"/>
  <c r="F6" i="6"/>
  <c r="E6" i="6"/>
  <c r="D6" i="6"/>
  <c r="C6" i="6"/>
  <c r="D5" i="6"/>
  <c r="F10" i="6"/>
  <c r="C5" i="6"/>
  <c r="O4" i="6"/>
  <c r="N4" i="6"/>
  <c r="M4" i="6"/>
  <c r="I4" i="6"/>
  <c r="I10" i="6" s="1"/>
  <c r="J4" i="6"/>
  <c r="J10" i="6" s="1"/>
  <c r="H4" i="6"/>
  <c r="E4" i="6"/>
  <c r="E10" i="6" s="1"/>
  <c r="D4" i="6"/>
  <c r="D10" i="6" s="1"/>
  <c r="C4" i="6"/>
  <c r="F7" i="4"/>
  <c r="E7" i="4"/>
  <c r="C7" i="4"/>
  <c r="D7" i="4"/>
  <c r="D6" i="4"/>
  <c r="F6" i="4"/>
  <c r="E6" i="4"/>
  <c r="D5" i="4"/>
  <c r="E5" i="4"/>
  <c r="C5" i="4"/>
  <c r="F5" i="4"/>
  <c r="E4" i="4"/>
  <c r="D4" i="4"/>
  <c r="C4" i="4"/>
  <c r="N7" i="4"/>
  <c r="M7" i="4"/>
  <c r="P7" i="4"/>
  <c r="P10" i="4" s="1"/>
  <c r="O7" i="4"/>
  <c r="M5" i="4"/>
  <c r="O5" i="4"/>
  <c r="N5" i="4"/>
  <c r="N10" i="4" s="1"/>
  <c r="O4" i="4"/>
  <c r="M4" i="4"/>
  <c r="I7" i="4"/>
  <c r="H7" i="4"/>
  <c r="J6" i="4"/>
  <c r="H6" i="4"/>
  <c r="I6" i="4"/>
  <c r="H5" i="4"/>
  <c r="K5" i="4"/>
  <c r="J5" i="4"/>
  <c r="K10" i="4"/>
  <c r="J4" i="4"/>
  <c r="I4" i="4"/>
  <c r="I10" i="4" s="1"/>
  <c r="H4" i="4"/>
  <c r="H10" i="4" s="1"/>
  <c r="N9" i="2"/>
  <c r="M9" i="2"/>
  <c r="J9" i="2"/>
  <c r="H9" i="2"/>
  <c r="I9" i="2"/>
  <c r="E9" i="2"/>
  <c r="D9" i="2"/>
  <c r="C9" i="2"/>
  <c r="M8" i="2"/>
  <c r="P8" i="2"/>
  <c r="N8" i="2"/>
  <c r="O8" i="2"/>
  <c r="I8" i="2"/>
  <c r="H8" i="2"/>
  <c r="E8" i="2"/>
  <c r="C8" i="2"/>
  <c r="K7" i="2"/>
  <c r="O7" i="2"/>
  <c r="M7" i="2"/>
  <c r="N7" i="2"/>
  <c r="I7" i="2"/>
  <c r="J7" i="2"/>
  <c r="H7" i="2"/>
  <c r="D7" i="2"/>
  <c r="E7" i="2"/>
  <c r="C7" i="2"/>
  <c r="N6" i="2"/>
  <c r="O6" i="2"/>
  <c r="M6" i="2"/>
  <c r="E6" i="2"/>
  <c r="F6" i="2"/>
  <c r="D6" i="2"/>
  <c r="N5" i="2"/>
  <c r="M5" i="2"/>
  <c r="O5" i="2"/>
  <c r="P10" i="2"/>
  <c r="K5" i="2"/>
  <c r="K10" i="2" s="1"/>
  <c r="H5" i="2"/>
  <c r="J5" i="2"/>
  <c r="C5" i="2"/>
  <c r="C10" i="2" s="1"/>
  <c r="F5" i="2"/>
  <c r="F10" i="2" s="1"/>
  <c r="E5" i="2"/>
  <c r="D5" i="2"/>
  <c r="N4" i="2"/>
  <c r="O4" i="2"/>
  <c r="M4" i="2"/>
  <c r="J4" i="2"/>
  <c r="I4" i="2"/>
  <c r="H4" i="2"/>
  <c r="K6" i="6"/>
  <c r="O10" i="6" l="1"/>
  <c r="M10" i="5"/>
  <c r="D10" i="5"/>
  <c r="C10" i="5"/>
  <c r="O10" i="5"/>
  <c r="N10" i="5"/>
  <c r="H10" i="5"/>
  <c r="N10" i="6"/>
  <c r="M10" i="6"/>
  <c r="H10" i="6"/>
  <c r="C10" i="6"/>
  <c r="D10" i="4"/>
  <c r="F10" i="4"/>
  <c r="E10" i="4"/>
  <c r="C10" i="4"/>
  <c r="O10" i="4"/>
  <c r="M10" i="4"/>
  <c r="J10" i="4"/>
  <c r="I10" i="2"/>
  <c r="E10" i="2"/>
  <c r="O10" i="2"/>
  <c r="M10" i="2"/>
  <c r="D10" i="2"/>
  <c r="N10" i="2"/>
  <c r="H10" i="2"/>
  <c r="J10" i="2"/>
</calcChain>
</file>

<file path=xl/sharedStrings.xml><?xml version="1.0" encoding="utf-8"?>
<sst xmlns="http://schemas.openxmlformats.org/spreadsheetml/2006/main" count="892" uniqueCount="586">
  <si>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</si>
  <si>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</si>
  <si>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</si>
  <si>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</si>
  <si>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</si>
  <si>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</si>
  <si>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</si>
  <si>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</si>
  <si>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</si>
  <si>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</si>
  <si>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</si>
  <si>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</si>
  <si>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</si>
  <si>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</si>
  <si>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</si>
  <si>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</si>
  <si>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</si>
  <si>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</si>
  <si>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</si>
  <si>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</si>
  <si>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</si>
  <si>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</si>
  <si>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</si>
  <si>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</si>
  <si>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</si>
  <si>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</si>
  <si>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</si>
  <si>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</si>
  <si>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</si>
  <si>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</si>
  <si>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</si>
  <si>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</si>
  <si>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</si>
  <si>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</si>
  <si>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</si>
  <si>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</si>
  <si>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</si>
  <si>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</si>
  <si>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</si>
  <si>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</si>
  <si>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</si>
  <si>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</si>
  <si>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</si>
  <si>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</si>
  <si>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</si>
  <si>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</si>
  <si>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</si>
  <si>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</si>
  <si>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</si>
  <si>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</si>
  <si>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</si>
  <si>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</si>
  <si>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</si>
  <si>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</si>
  <si>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</si>
  <si>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</si>
  <si>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</si>
  <si>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</si>
  <si>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</si>
  <si>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</si>
  <si>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</si>
  <si>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</si>
  <si>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</si>
  <si>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</si>
  <si>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</si>
  <si>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</si>
  <si>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</si>
  <si>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</si>
  <si>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</si>
  <si>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</si>
  <si>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</si>
  <si>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</si>
  <si>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</si>
  <si>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</si>
  <si>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</si>
  <si>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</si>
  <si>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</si>
  <si>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</si>
  <si>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</si>
  <si>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</si>
  <si>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</si>
  <si>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</si>
  <si>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</si>
  <si>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</si>
  <si>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</si>
  <si>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</si>
  <si>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</si>
  <si>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</si>
  <si>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</si>
  <si>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</si>
  <si>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</si>
  <si>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</si>
  <si>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</si>
  <si>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</si>
  <si>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</si>
  <si>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</si>
  <si>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</si>
  <si>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</si>
  <si>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</si>
  <si>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</si>
  <si>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</si>
  <si>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</si>
  <si>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</si>
  <si>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</si>
  <si>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</si>
  <si>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</si>
  <si>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</si>
  <si>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</si>
  <si>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</si>
  <si>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</si>
  <si>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</si>
  <si>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</si>
  <si>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</si>
  <si>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</si>
  <si>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</si>
  <si>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</si>
  <si>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</si>
  <si>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</si>
  <si>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</si>
  <si>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</si>
  <si>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</si>
  <si>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</si>
  <si>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</si>
  <si>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</si>
  <si>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</si>
  <si>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</si>
  <si>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</si>
  <si>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</si>
  <si>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</si>
  <si>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</si>
  <si>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</si>
  <si>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</si>
  <si>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</si>
  <si>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</si>
  <si>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</si>
  <si>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</si>
  <si>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</si>
  <si>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</si>
  <si>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</si>
  <si>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</si>
  <si>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</si>
  <si>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</si>
  <si>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</si>
  <si>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</si>
  <si>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</si>
  <si>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</si>
  <si>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</si>
  <si>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</si>
  <si>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</si>
  <si>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</si>
  <si>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</si>
  <si>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</si>
  <si>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</si>
  <si>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</si>
  <si>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</si>
  <si>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</si>
  <si>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</si>
  <si>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</si>
  <si>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</si>
  <si>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</si>
  <si>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</si>
  <si>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</si>
  <si>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</si>
  <si>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</si>
  <si>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</si>
  <si>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</si>
  <si>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</si>
  <si>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</si>
  <si>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</si>
  <si>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</si>
  <si>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</si>
  <si>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</si>
  <si>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</si>
  <si>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</si>
  <si>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</si>
  <si>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</si>
  <si>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202_</t>
  </si>
  <si>
    <t>202_</t>
  </si>
  <si>
    <t>AÑO 2022</t>
  </si>
  <si>
    <t>AÑO 2023</t>
  </si>
  <si>
    <t>AÑO 2024</t>
  </si>
  <si>
    <t>AÑO 2025</t>
  </si>
  <si>
    <t>AÑO  2022</t>
  </si>
  <si>
    <t>No se ha realizado la resignificacion PEI ni se socializó a la comunidad educativa, pendiente el horizonte insitucional, la mision, vison y objetivos. No se han propuesto los objetivos en el marco de una institución integrada.</t>
  </si>
  <si>
    <t>Existen en el PEI, pero aún no se han resignificado en el marco de la transición hacia el trabajo en casa por pandemia Covid-19. Tampoco se resignificaron las metas en el marco del retorno a la presencialidad con el modelo de alternancia educativa.</t>
  </si>
  <si>
    <t>Documento del PEI solo con pequeños ajustes.</t>
  </si>
  <si>
    <t>No hay apropiaciciòn y conocimiento del horizonte institucional por parte de todos los miembros de la comunidad educativa.</t>
  </si>
  <si>
    <t>La instituciòn aùn no cuenta con una estrategia completa y articulada para promover la inclusiòn de personas de diferentes grupos poblacionales. La política de inclusión no está directamente visualizada en el PEI.</t>
  </si>
  <si>
    <t>Documento PEI enviado al director y subido a la plataforma enjambre. Fotografias y acta de asitencia.</t>
  </si>
  <si>
    <t>Capcitacion, fotografias acta de asistencia, ficha de seguimiento.</t>
  </si>
  <si>
    <t>Aún no se han resignificado y socializado la misión, visión, principios, objetivos y metas. Se hicieron unos pequeños ajustes de redacción. No se han socializado ajustes con la comunidad educativa.</t>
  </si>
  <si>
    <t>Hay apropiaciciòn y conocimiento del horizonte institucional por parte del 30% de los miembros de la comunidad educativa.</t>
  </si>
  <si>
    <t>La instituciòn aùn no cuenta con una estrategia completa y articulada para promover la inclusiòn de personas de diferentes grupos poblacionales, pero sí con necesidades especiales.</t>
  </si>
  <si>
    <t>Nuevo documento PEI enviado al director del CER. Fotografías y planillas de asistencia a la socialización del horizonte institucional.</t>
  </si>
  <si>
    <t>Acta de divulgacion y socializacion del dignostico y aplicación de fichas del PIAR, evidencia fotografica.</t>
  </si>
  <si>
    <t xml:space="preserve">Resignificado y socializacion de  la misión, visión, principios, objetivos y metas. Se hicieron unos pequeños ajustes de redacción. </t>
  </si>
  <si>
    <t>P.E.I institucional resignificado y actualizado segun requerimiento de MEN</t>
  </si>
  <si>
    <t>Se mantiene conocimiento de capacitacion del año anterior</t>
  </si>
  <si>
    <t>Se cumplen con criterios y acompañamiento de los docentes en estos procesos en cada unas de las sedes.</t>
  </si>
  <si>
    <t>No se formularon ni ejecutaron los proyectos pedagògicos productivos ni los proyectos transversales.</t>
  </si>
  <si>
    <t>La estrategia pedagógica fue resignificada y ajustada a finales del año 2021, razón por la cual, existe una mayor apropiación de los docentes sobre el modelo pedagógico y los enfoques de aprendizaje.</t>
  </si>
  <si>
    <t>La institución utiliza solamente en algunas ocasiones la información que está disponible en sus archivos, incluyendo los resultados de sus autoevaluaciones, así como aquella que proviene de otras instancias, pero este uso no es sistemático ni abarca a todas las sedes. No se usó el PFAP para actualizar las mallas curriculares.</t>
  </si>
  <si>
    <t>La recolección de la información para la autoevaluación institucional se hace sobre la marcha, cada vez que el director lo solicita. Tampoco participan todos los estamentos de la comunidad educativa.</t>
  </si>
  <si>
    <t>Formatos, fotografias, actas, talleres reuniones.</t>
  </si>
  <si>
    <t>Actas,fotografias</t>
  </si>
  <si>
    <t>Planes de area, guias , actas , fotografias</t>
  </si>
  <si>
    <t>Planes de área, guias , actas , fotografías</t>
  </si>
  <si>
    <t>Plataforma evaluar para avanzar, tabulacion de la infornacion acta, fotografias.</t>
  </si>
  <si>
    <t>Formato, fotografías, actas</t>
  </si>
  <si>
    <t>Se cuenta con documentos de los proyectos,solo que algunos no se han enlazado con la ejecución en el aula.</t>
  </si>
  <si>
    <t>La institución educactiva cuenta con el servivio de la plataforma OVY , donde se registra periodicamente por cada docente de las sedes  las notas de las actividades y tipos de evaluaciones  estipuladas en el P.E.I</t>
  </si>
  <si>
    <t>Documentos analizados y colgados en OVY.</t>
  </si>
  <si>
    <t>Plataforma OVY</t>
  </si>
  <si>
    <t>Plataforma OVY, plataforma Enjambre y Drive institucional.</t>
  </si>
  <si>
    <t>Formato, fotografias, actas</t>
  </si>
  <si>
    <t>Elección del consejo directivo en cada una de las sedes.</t>
  </si>
  <si>
    <t>Conformacion del consejo academico en la sede, elaboracion de cronograma de actividades de acuerdo.</t>
  </si>
  <si>
    <t>Se organizo la comision de promocion y evaluacion. Pero no hubo funcionalidad</t>
  </si>
  <si>
    <t>Esta conformado el comité de convivencia, no hubo mucha funcionalidad</t>
  </si>
  <si>
    <t>Eleccion del consejo estudiantil en cada una de las sedes de forma democratica. No hubo funcionalidad de sus miembros</t>
  </si>
  <si>
    <t>Elecciondel peronero democráticamente que representa a todas y todos los estudiantes de todas las sedes del CER.</t>
  </si>
  <si>
    <t>La asamblea de padres no esta reconocida como estamento institucional</t>
  </si>
  <si>
    <t>No se ha realizado la conformacion de este Consejo de padres.</t>
  </si>
  <si>
    <t>Actas de conformacion, y de reuniones</t>
  </si>
  <si>
    <t>No existen archivos.</t>
  </si>
  <si>
    <t>Actas de conformacion, y de reuniones.</t>
  </si>
  <si>
    <t>La comisión de evaluación y promoción está conformada, pero sus miembros no se reunieron oportunamente ni se tomaron las decisiones pertinentes. Como ejemplo, se presentó desconocimiento del debido proceso y no se realizó seguimiento académico a los estudiantes con bajo rendimiento académico, por tal motivo, los docentes terminaron reprobando el año escolar de los alumnos únicamente por razones personales, con bajos argumentos y sin evidencias.</t>
  </si>
  <si>
    <t>Este comite ya esta consolidado y capacitado para atender las posibles  situaciones de la institucion educativa y sus difrentes sedes teniendo encuenta el contexto que esta ubicado geograficamente.</t>
  </si>
  <si>
    <t>cada sede de la I.E.R Ntra Sra del Carmen realiza comision y evaluaion junto con los integrantes con el fin de mejorar las etrategias academicas y al culminar el año se concerta las casos  con mayor dificultad.</t>
  </si>
  <si>
    <t>Actas de comisión y evluación por sede y por periodo</t>
  </si>
  <si>
    <t>La institución mantiene comunicaciones con las familias o acudientes atendiendo las necesidades presentadas. De manera general, cada sede posee sus propios canales de comunicación. crear una política de comunicación e interacción con las familias o acudientes.</t>
  </si>
  <si>
    <t>Actas de reuniones con padres de familia en cada sede.</t>
  </si>
  <si>
    <t>La institución establece comunicaciones con las autoridades educativas locales en función de las necesidades que se presenten. En general, cada sede posee sus propios canales de comunicación. La institución no cuenta con una política de comunicación e interacción con las autoridades educativas, ni se han establecido los canales, el tipo y la periodicidad de la información. Cada docente hace gestión de manera independiente ante las autoridades.</t>
  </si>
  <si>
    <t>circulares, correos electronicos, documentos, whatsApp, llamadas</t>
  </si>
  <si>
    <t>No existe</t>
  </si>
  <si>
    <t>La institución no ha establecido alianzas con el sector productivo. No están muy claros los objetivos, metodologías de trabajo y sistemas de seguimiento generados por parte de las instancias involucradas.</t>
  </si>
  <si>
    <t>Radicados y actas</t>
  </si>
  <si>
    <t>La institución cuenta con mecanismos parciales de comunicación entre los integrantes de la comunidad educativa. Los canales institucionales de comunicación no están debidamente creados, tampoco existen las reglas claras sobre el uso de grupos de Whatsapp. La comunicación por medio de correo electrónico no es utilizada eficientemente por los miembros de la comunidad educativa. Se abusa frecuentemente del whatsapp para el envío de información de carácter formal e institucional.</t>
  </si>
  <si>
    <t>El trabajo en equipo se da solamente en algunas sedes o entre algunos grupos de docentes o directivos, solamente se presentan las reuniones por gestiones, sin regularidad, únicamente cuando el director lo solicita para labores administrativas y de trámites. No hace parte del direccionamiento estratégico del CER.</t>
  </si>
  <si>
    <t>La institución no cuenta con algunas formas de reconocimiento de los logros de docentes y estudiantes, y éstas no se aplican de manera organizada ni sistemática.</t>
  </si>
  <si>
    <t>La institución realiza reuniones ocasionales para identificar y socializar los mejores desempeños en el ámbito pedagógico y administrativo.</t>
  </si>
  <si>
    <t>Actas, reuniones, grupos</t>
  </si>
  <si>
    <t>Reconocimientos</t>
  </si>
  <si>
    <t>Circulares, whatsApp, llamadas telefónicas, plataforma OVY, Email.</t>
  </si>
  <si>
    <t>La institución cuenta con algunas formas de reconocimiento de los logros de docentes y estudiantes, pero éstas no se aplican de manera organizada ni sistemática.</t>
  </si>
  <si>
    <t>Actas, videos, fotogracias</t>
  </si>
  <si>
    <t>Los estudiantes se sienten parte de la institución, pero se identifican principalmente con algunos elementos tales como las instalaciones, el escudo, el uniforme, o el himno.</t>
  </si>
  <si>
    <t>Izada de bandera, fotografias,</t>
  </si>
  <si>
    <t>En algunas sedes se hizo mejoramiento de la infraestructura</t>
  </si>
  <si>
    <t>fome, fotografias.</t>
  </si>
  <si>
    <t>Se realiza actividades de inducción, pero éstas no se ejecutaron adecuadamente o se realizaron solamente en algunas sedes.</t>
  </si>
  <si>
    <t>Actas de inducción, fotográficas.</t>
  </si>
  <si>
    <t>La mayoría de los estudiantes de la institución manifiesta entusiasmo y ganas de aprender.</t>
  </si>
  <si>
    <t>Cuestionarios auxiliares y test de habilidades socioemocionales detalles y diplomas</t>
  </si>
  <si>
    <t>Se ha resignificado un manual de convivencia que orienta las acciones de los diferentes estamentos de la comunidad educativa.</t>
  </si>
  <si>
    <t>actas, reuniones, fotografias documentos PEI, Manual de Convivencia</t>
  </si>
  <si>
    <t>Algunas sedes realizan actividades extracurriculares (culturales, deportivas, sociales), pero éstas no se enmarcaron en una política institucional.</t>
  </si>
  <si>
    <t>Actas y fotogradias,</t>
  </si>
  <si>
    <t>La institución realiza acciones organizadas para propiciar el bienestar de tod@ los estudiantes, logrando buena calidad y cobertura, pero éstas no siempre se ejecutan de manera oportuna y articulada con las ofertas brindadas por otras entidades.</t>
  </si>
  <si>
    <t>Listados y actas de entrega del PAE, fotografias.</t>
  </si>
  <si>
    <t>La institución cuenta con el comité de convivencia, el cual se encarga de la identificación los protocologos a seguir segun los conflictos que se presentan entre los diferentes estamentos de la comunidad educativa.</t>
  </si>
  <si>
    <t>cuenta con un manual de conviencia y su socializacion, tiene estipulados los protocologos a seguir según casos dificiles que se presenten en diferentes sedes educativas.</t>
  </si>
  <si>
    <t xml:space="preserve">Al inicio del año escolar se da induccion a los estudiantes donde se les da a conocer las costumbres  de la institucion educativa para tener un ambiente armolnico en la sede </t>
  </si>
  <si>
    <t>Fotografias</t>
  </si>
  <si>
    <t xml:space="preserve">Los docentes de las sedes educativas son entregados,comprometidos y usan diferentes métodos parf motivar e insentivar el aprendizaje y sentido de pertenencia por su educación </t>
  </si>
  <si>
    <t xml:space="preserve">fotografias </t>
  </si>
  <si>
    <t>Actas, fotogradias,</t>
  </si>
  <si>
    <t>la intitución cuenta con un programa estructurado de induccion y de acogida, el cual esta apoyado en materiales y estrategia que se adaptan a las condiciones especiales</t>
  </si>
  <si>
    <t>Los estudiantes identifican con la institucion y sienten orgullo de pertenencer a ella, muestras sentido de pertinencia en actividades internas y externas</t>
  </si>
  <si>
    <t>Izada de bandera, fotografias participacion en inetrcolegiados y superate</t>
  </si>
  <si>
    <t>INSTITUCIÓN EDUCATIVA NUESTRA SEÑORA DEL CARMEN</t>
  </si>
  <si>
    <t>CORREGIMIENTO EL CARMEN</t>
  </si>
  <si>
    <t>SARDINATA</t>
  </si>
  <si>
    <t>CARLOS RANGEL PEÑARANDA</t>
  </si>
  <si>
    <t>institucioneducativantraelcarmen@hotmail.com</t>
  </si>
  <si>
    <t>RECTOR</t>
  </si>
  <si>
    <t>DEICY COLMENARES CASADIEGOS</t>
  </si>
  <si>
    <t>DOCENTE</t>
  </si>
  <si>
    <t>profedeicycol16@outlook.com</t>
  </si>
  <si>
    <t>LÍDER GESTIÓN DIRECTIVA</t>
  </si>
  <si>
    <t>LÍDER GESTIÓN ADMINISTRATIVA</t>
  </si>
  <si>
    <t>LÍDER GESTIÓN ACADÉMICA</t>
  </si>
  <si>
    <t>LÍDER GESTIÓN COMUNITARIA</t>
  </si>
  <si>
    <t>CARLOS LEONEL SÁNCHEZ</t>
  </si>
  <si>
    <t>ALEJO ASCANIO</t>
  </si>
  <si>
    <t>MATEO OBREGÓN</t>
  </si>
  <si>
    <t>JOSE DEL ROSARIO  RINCÓN</t>
  </si>
  <si>
    <t>Hay un plan de estudios institucional que cuenta con proyectos pedagógicos y contenidos transversales, y en su elaboración se tuvieron en cuenta las características del entorno, la diversidad de la población, el PEI, los linea mientos curriculares y los estándares básicos de competencias establecidos por el MEN.</t>
  </si>
  <si>
    <t>Malla curricular, guia de aprendizaje,  registro de calificaciones, observador del estudiante, planes de area,cartillas de Escuela Nueva y Postprimaria y planes de aula.</t>
  </si>
  <si>
    <t xml:space="preserve">El centro educativo cuenta con un enfoque metodológico que hacen explícitos los acuerdos básicos relativos a métodos de
enseñanza, relación pedagógica y usos de recursos que responde a las características de la diversidad de la población. </t>
  </si>
  <si>
    <t>El modelo educativo de Escuela Nueva y Postprimariaen eI PEI. Con base en los teóricos María Montesori y David Asubel.</t>
  </si>
  <si>
    <t>El centro educativo cuenta con una política de dotación, uso y mantenimiento de los recursos para el aprendizaje y hay una
conexión clara entre el enfoque metodológico y los criterios administrativos</t>
  </si>
  <si>
    <t xml:space="preserve">Guia de aprendizaje de escuela nueva activa, adaptador de guias. </t>
  </si>
  <si>
    <t>El centro educativo cuenta con mecanismos claros, articulados y sistemáticos para realizar el seguimiento de las horas efectivas de clase recibidas por los
estudiantes.</t>
  </si>
  <si>
    <t>Intensidad horaria por sede educativa, actas de asignacion academicas a los docentes, horarios de clases, horario de atención de padres</t>
  </si>
  <si>
    <t>El centro educativo tiene una política de evaluación fundamentada en los lineamientos curriculares, los estándares básicos de competencias y los artículos 2° y 3° del Decreto 230 de 2002 y el articulo 8 del decreto 2082 de 1996, la cual se refleja en las prácticas de los docentes</t>
  </si>
  <si>
    <t>Plataforma OVY, SIEE (criterios de evaluacion) actas de compromisos, consilidado de notas, observador del estudiante</t>
  </si>
  <si>
    <t>El centro educativo ha definido parcialmente cuáles son las opciones didácticas que emplea. Éstas son usadas individualmente por los docentes.</t>
  </si>
  <si>
    <t>proyectos transversales, planes de aula, prácticas de laboratorio, actividades pedagogicas de las áreas planeadas en el POA</t>
  </si>
  <si>
    <t>El centro educativo reconoce que las tareas escolares tienen una gran
importancia pedagógica; sin embargo, los docentes las manejan bajo criterios individuales</t>
  </si>
  <si>
    <t>registro del seguimiento escolar de cada estudiante</t>
  </si>
  <si>
    <t>El centro educativo cuenta con una política sobre el uso de los recursos para
el aprendizaje que está articulada a su propuesta pedagógica, pero
ésta se aplica solamente en algunas sedes, niveles o grados.</t>
  </si>
  <si>
    <t>mallas curriculares, formato, plan de aula y Guias de trabajo</t>
  </si>
  <si>
    <t xml:space="preserve">El centro educativo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 </t>
  </si>
  <si>
    <t xml:space="preserve">Horario de clase, POA, intensidad horaria, </t>
  </si>
  <si>
    <t>Los equipos docentes han realizado esfuerzos coordinados para apoyar el proceso de
enseñanza-aprendizaje en la comunicación recíproca, las relaciones horizontales y la negociación con los estudiantes</t>
  </si>
  <si>
    <t>citación de padres de familia, retiro de la institución en horario de clase, formato de excusas, actas de atención a padres, actas de compromiso padrs de familia, registro de asistencia de padres de familia a sambleas, registro de seguimiento escolar</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</si>
  <si>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
ño curricular y el enfoque metodológico</t>
  </si>
  <si>
    <t>Planes de aula, EBC, DBA, mallas curriculares, plan de fortalecimiento académico</t>
  </si>
  <si>
    <t>En el centro educativo se presentan esfuerzos colectivos por trabajar con estrategias alternativas
a la clase magistral. Además, se tienen en cuenta los intereses, ideas y experiencias de los
estudiantes como base para estructurar las actividades pedagógicas</t>
  </si>
  <si>
    <t xml:space="preserve">capacitaciones, planes de aula, análisis EPA, PLAN de fortalecimeinto  </t>
  </si>
  <si>
    <t>El sistema de evaluación del rendimiento académico se aplica permanentemente. Se hace
seguimiento a los estudiantes de bajo rendimiento, pero este no es conocido por los padres de familia</t>
  </si>
  <si>
    <t>actas de comisión de evaluación, sabana de notas, planilla del periodo, planilla acomulada, informe académico, seguimiento escolar</t>
  </si>
  <si>
    <t>El cuerpo docente hace un seguimiento periódico y sistemático al desempeño acadé-
mico de los estudiantes para diseñar acciones de apoyo a los mismos</t>
  </si>
  <si>
    <t>planillas de notas, actas denivelación, actas de compromiso, trabajos de refuerzos</t>
  </si>
  <si>
    <t>El análisis de los resultados de los estudiantes en las evaluaciones externas (pruebas
SABER 3,5,7,9) origina acciones para fortalecer los aprendizajes de los estudiantes</t>
  </si>
  <si>
    <t>pruebas evaluar para avanzar, presentación pruebas saber 3, 5, 7 y 9</t>
  </si>
  <si>
    <t>El centro educativo cuenta con una política clara para el control,
análisis y tratamiento de las causas de ausentismo</t>
  </si>
  <si>
    <t>planillas de asistencias, excusas, registro de inasistencia en el boletin</t>
  </si>
  <si>
    <t>El centro educativo cuenta con actividades de recuperación de
los estudiantes, pero éstas han sido diseñadas a partir de criterios individuales que no garantizan el mejoramiento de
los resultados</t>
  </si>
  <si>
    <t>actas de nivelación, actas de comisión de evaluación, trabajo de refuerzo</t>
  </si>
  <si>
    <t>Por iniciativa individual, algunos docentes se ocupan de los casos de bajo rendimiento y
problemas de aprendizaje de los estudiantes</t>
  </si>
  <si>
    <t>comisión de evaluación, registro de estrategias  de aprendizajes</t>
  </si>
  <si>
    <t>El centro educativo tiene un contacto escaso y esporádico con sus
egresados y la información sobre ellos es anecdótica</t>
  </si>
  <si>
    <t>Se cuenta con un plan de estudios para toda la institución que, además de responder a las políticas trazadas en el PEI, los lineamientos y los estándares básicos de competencias, fundamenta los planes de aula de los docentes
de todas las áreas, grados y sedes</t>
  </si>
  <si>
    <t>Malla curricular, guia de aprendizaje,  registro de calificaciones, observador del estudiante, planes de area</t>
  </si>
  <si>
    <t>La institución cuenta con un enfoque metodológico que hacen explícitos los acuerdos básicos relativos a métodos de
enseñanza, relación pedagógica y usos de recursos que responde a las  características de la diversidad de la población</t>
  </si>
  <si>
    <t>El modelo educativo de escuela nueva,postprimaria y media educativa rural, PEI</t>
  </si>
  <si>
    <t>La institución cuenta con una política de dotación, uso y mantenimiento de los recursos para el aprendizaje y hay una
conexión clara entre el enfoque metodológico y los criterios administrativos.</t>
  </si>
  <si>
    <t>Los mecanismos para el seguimiento a las horas efectivas de clase recibidas por los estudiantes hacen parte de un sistema de mejoramiento institucional que se implementa en todas las
sedes y es aplicado por los docentes</t>
  </si>
  <si>
    <t>Intensidad horaria por sede educativa, actas de asignacion academicas a los docentes.</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</si>
  <si>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</si>
  <si>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Plataforma OVY, SIEE (criterios de evaluacion)</t>
  </si>
  <si>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</si>
  <si>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Material didactico basado en el contexto educativo</t>
  </si>
  <si>
    <t>La institución reconoce que las
tareas escolares tienen una gran
importancia pedagógica; sin
embargo, los docentes las manejan bajo criterios individuales</t>
  </si>
  <si>
    <t>criterio individual del docente en la asignacion de tareas escolares, guias de aprendizaje, libro de volvamos a la gente de escuela nueva, libros de secundaria activa</t>
  </si>
  <si>
    <t>La institución cuenta con una política sobre el uso de los recursos para
el aprendizaje que está articulada
a su propuesta pedagógica, pero
ésta se aplica solamente en algunas sedes, niveles o grados.</t>
  </si>
  <si>
    <t>Guias de trabajo</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</si>
  <si>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</si>
  <si>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Horario de clase</t>
  </si>
  <si>
    <t>Los equipos docentes han realizado esfuerzos coordinados para apoyar el proceso de enseñanza-aprendizaje en la comunicación recíproca, las
relaciones horizontales y la negociación con los estudiantes</t>
  </si>
  <si>
    <t>Observador del estudiante, se basan en la comunicación con el estudiante, teniendo en cuenta sus capacidades,  y las diferentes formas de aprendizaje para  definir las estrategias de formación que permitan una optima formación</t>
  </si>
  <si>
    <t>La planeación de clases es reconocida como la estrategia institucional que posibilita establecer y aplicar el conjunto ordenado y articulado de actividades para: (1) la consecución de un objetivo relacionado con un contenido concreto; (2) la elección de los recursos idácticos; (3) el establecimiento de unos procesos
evaluativos; y (4) la definición de unos estándares de referencia</t>
  </si>
  <si>
    <t>Planes de aula, EBC, DBA</t>
  </si>
  <si>
    <t>En la institución se presentan
esfuerzos colectivos por trabajar con estrategias alternativas
a la clase magistral. Además,
se tienen en cuenta los intereses, ideas y experiencias de los
estudiantes como base para
estructurar las actividades pedagógicas.</t>
  </si>
  <si>
    <t>Talleres, planeador de clase, adaptador de guias</t>
  </si>
  <si>
    <t>El sistema de evaluación del rendimiento académico se aplica permanentemente. Se hace
seguimiento a los estudiantes de bajo rendimiento, pero este no es conocido por los padres de familia.</t>
  </si>
  <si>
    <t>SIEE</t>
  </si>
  <si>
    <t>SIEE. Formatos de evaluación institucionales e informe de las EPA.</t>
  </si>
  <si>
    <t>El cuerpo docente hace un
seguimiento periódico y sistemático al desempeño académico de los estudiantes para
diseñar acciones de apoyo a
los mismos.</t>
  </si>
  <si>
    <t>Obsevador del estudiante, planillas, autocontrol</t>
  </si>
  <si>
    <t>El análisis de los resultados
de los estudiantes en las evaluaciones externas (pruebas
SABER y exámenes de Estado)
origina acciones para fortalecer los aprendizajes de los estudiantes</t>
  </si>
  <si>
    <t>Analisis de las pruebas saber, DIA E</t>
  </si>
  <si>
    <t>La institución cuenta con una
política clara para el control,
análisis y tratamiento de las
causas de ausentismo.</t>
  </si>
  <si>
    <t>Autocontrol, formato de asistencia, formato de excusas, excusero</t>
  </si>
  <si>
    <t>Algunas áreas o sedes han diseñado actividades articuladas de
recuperación de los estudiantes
y su aplicación incide parcialmente en sus resultados.</t>
  </si>
  <si>
    <t xml:space="preserve">Criterio individual del docente en el formato de las actividades de recuperacion </t>
  </si>
  <si>
    <t>La institución cuenta con políticas y mecanismos para abordar
los casos de bajo rendimiento
y problemas de aprendizaje,
pero no se hace seguimiento a
los mismos, ni se acude a recursos externos.</t>
  </si>
  <si>
    <t xml:space="preserve">Criterio individual del docente de acuerdo a la dificultad de aprendizaje </t>
  </si>
  <si>
    <t>La institución tiene un plan
para realizar el seguimiento a
sus egresados, pero la información no es sistemática, ni
permite el análisis para aportar
al mejoramiento institucional.</t>
  </si>
  <si>
    <t>Formato de seguimiento, directorio telefonico</t>
  </si>
  <si>
    <t>El centro educativo cuenta con un enfoque metodológico que hacen explícitos los acuerdos básicos relativos a métodos de
enseñanza, relación pedagógica y usos de recursos que responde a las características de la diversidad de la población.</t>
  </si>
  <si>
    <t>El modelo educativo de escuela nueva y postprimaria, PEI</t>
  </si>
  <si>
    <t>criterio individual del docente en la asignacion de tareas escolares, guiaa de aprendizaje, libro de volvamos a la gente de escuela nueva, libros de secundaria activa</t>
  </si>
  <si>
    <t xml:space="preserve">Pocos contactos en telefonos moviles </t>
  </si>
  <si>
    <t>La institución cuenta con un proceso de matrícula ágil y oportuno que tiene en cuenta las necesidades de los estudiantes y los padres de familia, y que es reconocido por la comunidad educativa.</t>
  </si>
  <si>
    <t>6A, folios y Simat</t>
  </si>
  <si>
    <t>La institución revisa periódicamente la calidad y disponibilidad del archivo.</t>
  </si>
  <si>
    <t>Plataforma OVY y libros impresos</t>
  </si>
  <si>
    <t>La institución revisa periódicamente el sistema de expedición de boletines de calificaciones e implementa acciones para ajustarlo y mejorarlo.</t>
  </si>
  <si>
    <t>Boletines impresos, plataforme OVY y actas de ajustes SIEE</t>
  </si>
  <si>
    <t>la institucion hace evaluaciones periodicas sobre la satisfacion de las familias y de las estudiantes en relacion con el proceso de matricula y propicia el mejoramiento del mismo.</t>
  </si>
  <si>
    <t>la institucion revisa periodicamente la calidad y disponibilidad del archivo academico y resiva periodicamente este sistema</t>
  </si>
  <si>
    <t>la institucion revisa periodicamente el sistema de expedicon de boletines de calificaciones e implementa acciones para ajustarlos y mejorarlos.</t>
  </si>
  <si>
    <t>El mantenimiento de la planta física se realiza ocasionalmente.</t>
  </si>
  <si>
    <t>No hay evidencias del mantenimiento que se ha realizado</t>
  </si>
  <si>
    <t>La institución realiza actividades aisladas y ocasionales de adecuación y embellecimiento de su planta física</t>
  </si>
  <si>
    <t>Registro fotografico de las jornadas de aseo en el regrso a la alternancia</t>
  </si>
  <si>
    <t>Hay algunos registros sobre la manera cómo se están utilizando los espacios físicos.</t>
  </si>
  <si>
    <t>No existen registros sobre el uso de los espacios</t>
  </si>
  <si>
    <t>La institución evalúa periódicamente la disponibilidad y calidad de los recursos para el aprendizaje</t>
  </si>
  <si>
    <t>Actas de entrega de kit escolares y otros insumos, así mismo, registro fotográfico.</t>
  </si>
  <si>
    <t>la adquisicion de los suministros se realiza en el momento en el que se presenta las necesidades; no hay un plan que oriente esa actividad</t>
  </si>
  <si>
    <t>Inventrario de entrega de suministros a las sedes, no existen evidencias del plan que oriente la adquisicion de suministros y dotación</t>
  </si>
  <si>
    <t>el mantenimiento de los equipos y otros recursos para el aprendizaje solo se realiza cuando estos sufren algun daño. Los manuales de los equipos no estan disponibles para los usuarios</t>
  </si>
  <si>
    <t>No se realizó matenimiento al los recursos de apoyo al aprendizaje</t>
  </si>
  <si>
    <t>El Centro tiene una aproximacion parcial a su panorama de riesgos o se encuentra apenas en proceso de inicar el levantamiento.</t>
  </si>
  <si>
    <t>se han identificado al gunos riesgos en las sedes por medio de registros fotográficos</t>
  </si>
  <si>
    <t>El CER cuenta con programas definidos para algunos seervicios complementarios, y los presta con la calidad y la regularidad necesarias para atender los requerimientos del estudiantado</t>
  </si>
  <si>
    <t>El centro educativo cuenta con el servicio de transporte para la sede principal, existen eviencias fotograficas de entrega del bus escolar y de la ruta que este realiza</t>
  </si>
  <si>
    <t>El CER tiene una estrategia definida para prestar aapoyos pertinentes a los estudiantes que presentan bajos desempeños academicos o con dificultades de interaccion pero esta no es conocida ni aplicada por todos</t>
  </si>
  <si>
    <t>Refuerzos realizados por los docentes</t>
  </si>
  <si>
    <t>los perfiles se encuentran bien definos son coherentes con el PEI y con la normatividad vigente.</t>
  </si>
  <si>
    <t>Registro de archivo de hojas de vida de los docentes</t>
  </si>
  <si>
    <t>el centro educativo realiza actividades de induccion con los docentes, pero no son sistematizadas.</t>
  </si>
  <si>
    <t>No se realizan actividades de inducción definidas a los docentes, ni estudiantes</t>
  </si>
  <si>
    <t>el centro educativo cuenta con lineamientos que permiten que sus integrantes opten por sus procesos de formacion.</t>
  </si>
  <si>
    <t>diplomas y actas de los cursos de formación tomados de manera autonoma por los docentes</t>
  </si>
  <si>
    <t>EL CER revisa y evalua continuamente sus criterios de asgnación académica de los docentes y realiza los ajustes pertinientes a los mismos</t>
  </si>
  <si>
    <t>Resolución y asignación de cada maestro con los horarios.</t>
  </si>
  <si>
    <t>el personal vinculado esta identificado con la institucion: comparte la filosofia, principios, valores y objetivos, y esta dispuesto a realizar actividades complementarias que sean necesarias para cualificar su labor.</t>
  </si>
  <si>
    <t>Ajustes realizados al PEI en la seman institucional de octubre</t>
  </si>
  <si>
    <t>el Centro ha implelemtado un proceso de evaluación de desempeño para docentes, directivos y personal administrativo que indaga los diferentes aspectos en el desarrollo del cargo. Este proceso cuenta con indicadores y referentes claros que estan en concordancia con la normativida vigente.</t>
  </si>
  <si>
    <t>Notificaciones realizadas a los docentes en periodo de prueba del decreto 1278</t>
  </si>
  <si>
    <t>el CER realiza algunas actividades de reconocimiento del personal vinculado de acuerdo con iniciativas aisladas de sedes, niveles o grados.</t>
  </si>
  <si>
    <t>actas de izada de bandera en las que se entregaron estimuloos en las izadas de bandera a algunos estudiantes,</t>
  </si>
  <si>
    <t>La investigacion del centro se encuentra en estado incipiente; carece de apoyo y seguimiento a las iniciativas de los docentes</t>
  </si>
  <si>
    <t>NO se realizó alguna actividad de apoyo a la investigacion, no existen evidencias</t>
  </si>
  <si>
    <t>El centro revisa periodicamente sus estrategias de mediación de conflictos y los ajusta de acuerdo con las necesidades</t>
  </si>
  <si>
    <t>Acta del comité de convivencia.</t>
  </si>
  <si>
    <t>realiza esporadicamente algunas actividades orientadas a la integracion y bienestar del personal vinculado</t>
  </si>
  <si>
    <t>Evidencias fotográficas de la integracion realizadas con los docentes; por pandemia no se pudo realizar actividades con los estudiantes</t>
  </si>
  <si>
    <t>El CER evalua periodicamente los procedimientos para la elaboracion del presupuesto, de manera que se logre coordinar las necesidades de las distintas sedes educativas</t>
  </si>
  <si>
    <t>Documentos de contaduría.</t>
  </si>
  <si>
    <t>los informes finicaieros se eleboran y se presentan dentro de los plazos establecidos por las normas y se usan para el control financiero al tomar deceisiones ac corto mediano y largo plazo</t>
  </si>
  <si>
    <t>Registros contables.</t>
  </si>
  <si>
    <t>hay seguimiento y evaluacion de los procesos de recaudo de ingresos y de realizacion de gastos</t>
  </si>
  <si>
    <t>Soporte de compras y actas del consejo directivo.</t>
  </si>
  <si>
    <t>el CER revisa y hace seguimiento a los informes financieros para que estos sean un elemento clave en el momento de planear las accciones, tomar decisionesy evaluar los resultados de las mismas</t>
  </si>
  <si>
    <t>Actas de rendición de cuentas.</t>
  </si>
  <si>
    <t>rendicion de cuentas, solicitud de las necesidades de cada sede educativa</t>
  </si>
  <si>
    <t>registros contables</t>
  </si>
  <si>
    <t>Actas de rendición de cuentas</t>
  </si>
  <si>
    <t>se encuentran comtemplados en el PEI y el manual de funciones. Hojas de vida de los docenetes.</t>
  </si>
  <si>
    <t>NO existe programa de induccion para los docenets de nuevo ingreso, sin embargo a los estudiantes si se realizó inducción en la primera semana de clase, existen eviencias fotograficas</t>
  </si>
  <si>
    <t>actas y fotografias de capacitaciones.</t>
  </si>
  <si>
    <t>el centro tiene un proceso establecido para elaborar los horarios y realizar la asignacion academica de los docentes.</t>
  </si>
  <si>
    <t>resolucion de asignacion de carga academica.</t>
  </si>
  <si>
    <t>actas de escuelas de padres, izadas de bandera y actas de clausura.</t>
  </si>
  <si>
    <t>el CER ha implementado unproceso de evaluacion de desempeño para docentes y directivos.</t>
  </si>
  <si>
    <t>carpeta de evidencias de docentes 1278, anexo 2 y anexo 5 de resumen de evidencias.</t>
  </si>
  <si>
    <t>para los docenets no existe un programa de estímulos, sin embargo para los estudiantes en las izadas de bandera y en la clausura se entergaron reconocimientos, medallas y diplomas. Los cuales estan consignados en las respectivas actas de cada sede</t>
  </si>
  <si>
    <t>actas de conformacion del comité de experiencias significativas, y del pan de accion, el plan de accion mencionado no se realizó nise cumplió</t>
  </si>
  <si>
    <t>El CER ha definido estrategias para la mediacion de conflicttos pero estas se usan de manera esporadica y no abarca la totalidad de las sedes</t>
  </si>
  <si>
    <t>manual de convivencia, el observador del estudiante</t>
  </si>
  <si>
    <t>Plan de accion del comité social y de tiempo libre, plan de accion del comité de escuela de padres, actas de escuelas de padres</t>
  </si>
  <si>
    <t>El centro cuenta con transporte escolar para algunas sedes</t>
  </si>
  <si>
    <t>Evidencias fotograficas</t>
  </si>
  <si>
    <t>El centro cuenta con extrategias pedagogicas para el apoyo de los estudiantes que presentan bajos desempeños academicacos.</t>
  </si>
  <si>
    <t>actas de compromiso academicas, de nivelacion y evidencias fotograficas.</t>
  </si>
  <si>
    <t>Evidencias fottograficas de las sedes que recibieron mantenimiento: el vesubio, abejales, santa Rita, San Miguel Encerraderos, El Guamo San miguel, La Esmeralda y sede principal</t>
  </si>
  <si>
    <t>La institución educativa cuenta con una programacion de actividades desde el POA para el embellecimiento de la planta fisica</t>
  </si>
  <si>
    <t>Informes y evidencias fotográficas de las sedes que recibieron pintura</t>
  </si>
  <si>
    <t>la institucion educativa no cuenta con registros que evidencien el seguimiento al uso de los espacios</t>
  </si>
  <si>
    <t>No existen evidencias ni formatos que registren el uso de los espacios en las diferentes sedes</t>
  </si>
  <si>
    <t>la institucion cuenta con un plan para la adquisicion de los recursos del aprendizaje</t>
  </si>
  <si>
    <t>evidencias fotográficas y actas de enterga a docentes y comunidad educativa de los recursos de apoyo al aprendizaje adquiridos en el año 2023</t>
  </si>
  <si>
    <t>el mantemiento de los equipos y otros recursos para elaprendizaje solo se realiza cuando estos sufren algun daño, los manuales de los equipos no estan disponibles para los usuarios</t>
  </si>
  <si>
    <t>No se realizó mantenimiento a los equipos de computo de las sedes, no hay evidencias de algun programa que oriente este mantenimiento</t>
  </si>
  <si>
    <t>3. Ela comunidad educativa conoce y adapta las necesidades educativas derivadas del conocimiento cabal del panorama de riesgos .</t>
  </si>
  <si>
    <t>Plan de promomción y prevencion de riesgos fisiccos escolares.y demarcacion de zonas de salvamiento en cada sede</t>
  </si>
  <si>
    <t>El ntenimiento de la planta fisica se realiza ocasionalmente, sin obedecer a una planeacion sistematica.</t>
  </si>
  <si>
    <t>El mantenimiento de la planta fisica se realiza de acuerdo a las posibilidades y recursos que se adquieren eventualmente y gestiones de docentes que no obedecen a una programacion.</t>
  </si>
  <si>
    <t>evidencias de mantenimiento en algunas sedes educativas.</t>
  </si>
  <si>
    <t>En la institucion se realizan actividades aisladas y ocasionales de adecuación, accesibilidad y embellecimiento de su planta física las cuales no obedecen a una programacion.</t>
  </si>
  <si>
    <t>evidencias fotograficas de las sedes que realizaron algun tipo de embellecimiento en su planta fisica.</t>
  </si>
  <si>
    <t>se creo un formato para llevar seguimiento al uso de los espacios el cual se va a iniciar su implementacion</t>
  </si>
  <si>
    <t>Formato de uso de espacios.</t>
  </si>
  <si>
    <t>La institucion tiene un plan para adquisición de los recursos para el aprendizaje que garantiza la disponibilidad  para todos los estudiantes,</t>
  </si>
  <si>
    <t>evidencias fografica de los recursos para el aprendizaje entregados a las sedes educativas.</t>
  </si>
  <si>
    <t>La institución tiene un proceso establecido para garantizar la adquisición y la distribución oportuna de los suministros necesarios para el aprendizaje</t>
  </si>
  <si>
    <t>ACCESIBILIDAD La institución Educativa conoce los requerimientos educativo de las personas que experimentan barreras para el aprendizaje.</t>
  </si>
  <si>
    <t>Diagnósticos y encuestas tabuladas</t>
  </si>
  <si>
    <t>PARTICIPACION Y CONVIVENCIA PROYECCION  DE LA COMUNIDAD la  Institucion Educativa Nuestra Señora del  Carmen no presenta poblacion de grupos etnicos en sus comunidades educativas según encuesta aplicada</t>
  </si>
  <si>
    <t>diagnostico aplicado en cada sede</t>
  </si>
  <si>
    <t>PARTICIPACION DE LOS ESTUDIANTES: la Institucion Educativa Nuestra Señora del Carmen, cuenta con mecanismos que le permiten conocer las necesidades y las espectativas de todos los estudiantes y divulgan esta informacion en su comunidad; los estudiantes encuentran elementos de identificacion con la institucion</t>
  </si>
  <si>
    <t>autocoontrol, actas, bandera,escudo</t>
  </si>
  <si>
    <t>talleres de escuela de padres</t>
  </si>
  <si>
    <t xml:space="preserve">La institucion tiene identifcada la poblacion con bareras de aprendizaje, se ha capacitado en una ocacion pero no cuenta con instrumentos para esta poblacion. (PIAR) </t>
  </si>
  <si>
    <t>Comite de inclusion y formatos</t>
  </si>
  <si>
    <t>en la Institucion a la fecha no existe poblacion de grupos etnicos.</t>
  </si>
  <si>
    <t xml:space="preserve">Listado de estudiantes </t>
  </si>
  <si>
    <t>La  institucion reconoce  el contexto  y promueve la participacion de los estudiantes a travez de actividades ludopedagogicos.</t>
  </si>
  <si>
    <t>Izadas de bandera , interclases y actividades comunitarias</t>
  </si>
  <si>
    <t>La institución ofrece a los estudiantes alternativas que promueven un proyecto de vida integral</t>
  </si>
  <si>
    <t xml:space="preserve">Salidas pedagogicas  convenios  con el SENA, </t>
  </si>
  <si>
    <t>PARTICIPACION DE LAS FAMILIAS: a escuela de padres es coherente con el PEI, cuenta con el respaldo pedagogico de los docentes.</t>
  </si>
  <si>
    <t>proyecto escuela de padres y talleres aplicados en la comunidad</t>
  </si>
  <si>
    <t>La Instituvion cuenta con una estrategia de interacion con la comunidad  que orienta, da sentido a las acciones que se planean conjuntamente y da respuesta  a las problematicas y necesidades que apuntan al mejoramiento de las condicones de vida de la comunidad y de los estudiantes</t>
  </si>
  <si>
    <t xml:space="preserve">Celebracion dia de la familia, semana por la convivencia,  dia del amor de la amistad , intersedes, celebraciones religiosas, </t>
  </si>
  <si>
    <t>La Institucion Educativa pone a disposicion de la comunidad algunos de sus recursos fisicos como respuesta a demandas especificas</t>
  </si>
  <si>
    <t>no se cuenta con un modelo de acta unificado</t>
  </si>
  <si>
    <t>no existe servicio social estudiantil en el centro educativo</t>
  </si>
  <si>
    <t>Debido  a que no era Institucion Educativa</t>
  </si>
  <si>
    <t>PARTICIPACION DE LAS FAMILIAS: La escuela de padres es coherente con el PEI, cuenta con el respaldo pedagogico de los docentes y divulgandolo ampliamente a la comunidad educativa teniendo en cuenta los temas a tratar en las escuelas de padres en las diferentes sedes educativas.</t>
  </si>
  <si>
    <t xml:space="preserve">Proyecto escuela de padres, talleres aplicados en la comunidad y actas de las actividades realizadas. </t>
  </si>
  <si>
    <t xml:space="preserve">La  Institucion cuanta con estrategias y acciones donde se involucra la familia y comunidad, para dar respuestas a las necesidades que se presentan. </t>
  </si>
  <si>
    <t xml:space="preserve">Dia de la familia, semana convivencia por   la paz, interclases, celebraciones religiosas. </t>
  </si>
  <si>
    <t>La Institucion Educativa coloca a disposicion de la comunidad educativa algunos de sus recursos fisicos como respuesta según las necesidades.</t>
  </si>
  <si>
    <t xml:space="preserve">no se cuenta con un formato de solicitud o requerimiento </t>
  </si>
  <si>
    <t>Señalización de los simbolos patrios, Representación visual de los simbolos patrio, la misión y la visión, realización de un mural para mejorar la imagen promoviendo un ambiente acogedor y atractivo.</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</si>
  <si>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</si>
  <si>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Gobierno escolar, las interclases, Maraton de atletismo, actos culturales y religiosos</t>
  </si>
  <si>
    <t>Se realizan actividades con la asamblea de padres</t>
  </si>
  <si>
    <t>actas de reuniones y actividades, fotografias</t>
  </si>
  <si>
    <t>Los padres de familia participa en cada uno de os propòsitos a nivel instituciòn</t>
  </si>
  <si>
    <t>actas de reuniones y actividades fotografias</t>
  </si>
  <si>
    <t>La Institución Educativa cuenta con mecanismos y escenarios de participación de los estudiantes de forma continua y con sentido, cumpliendo las normas legales logrando la participación real en el apoyo a su propia formación ciudadana.</t>
  </si>
  <si>
    <t xml:space="preserve">Gobierno escolar, las interclases, actos culturales y religiosos, juegos superate. </t>
  </si>
  <si>
    <t>La institución Educativa realiza asambleas de padres de familia.</t>
  </si>
  <si>
    <t>Actas de reuniones, fotografias.</t>
  </si>
  <si>
    <t>Los padres de familia participa de manera activa en las actividades programadas en concordancia con el PEI y con los procesos institucionales</t>
  </si>
  <si>
    <t>el Centro cuenta con programas para la prevencion de riesgos fisicos que hacen parte de lso proyecots transversales</t>
  </si>
  <si>
    <t>proyecto y evidencias fotograficas de la señalizacion de riesgos</t>
  </si>
  <si>
    <t>La Institucion Educativa Nuestra Señora del Carmen ofrece actividades de prevencion tanto propi como externas, sin que exista uan relacion entre los factores de riesgo de su comunidad y el contenido de las mismas.</t>
  </si>
  <si>
    <t>El centro cuenta con algunosplanes de acciones frente a accidentes o desastres naturales, solamente para algunas sedes que presentan riesgos en su infraestructura.</t>
  </si>
  <si>
    <t>Estudio del estado fisico delas sedes, señalizacion.</t>
  </si>
  <si>
    <t>El CER no cuenta con un comité de riesgo ni asignación a este proceso.</t>
  </si>
  <si>
    <t>La Institución cuenta con programas para la prevencion de riesgos fisicos que hacen parte de los proyecots transversales</t>
  </si>
  <si>
    <t>proyecto de riesgos, estudio de de las condiciones fisicas en las cuales se encuentran cada Sede Educativa de la Institucion Educativa Nuestra Señora del Carmen</t>
  </si>
  <si>
    <t xml:space="preserve">En el momento la institucion no cuenta con programas para realizar este proceso, la institucion el proyecto tranversal PESCC pero no ha empezado a ejecutarse. </t>
  </si>
  <si>
    <t>Esta en proceso la ejecucion del proyecto tranversal PESCC.</t>
  </si>
  <si>
    <t xml:space="preserve">Se propuso un plan de riesgo, sin embargo, este no se ha ejecutado y, por ende, tampoco hay un sistema de monitoreo. </t>
  </si>
  <si>
    <t xml:space="preserve">El documento de Gestión de riesgo, el cual debe completarse. </t>
  </si>
  <si>
    <t xml:space="preserve"> La institución Educativa conoce los requerimientos educativo de las personas que experimentan barreras para el aprendizaje.</t>
  </si>
  <si>
    <t>Tabulación de la encuesta aplicada.</t>
  </si>
  <si>
    <t>el CER el Carmen no presenta poblacion de grupos etnicos en sus comunidades educativas según encuesta aplicada</t>
  </si>
  <si>
    <t xml:space="preserve">encuestas aplicadas en cada comunidad educativa. </t>
  </si>
  <si>
    <t xml:space="preserve">El centro cuenta con mecanismo con necesidades y expectativas </t>
  </si>
  <si>
    <t>Bitacora, control de asistencia y actas.</t>
  </si>
  <si>
    <t>Talleres de orientación sobre el proyecto de vida.</t>
  </si>
  <si>
    <t>El centro el educativo cuenta con el proyecto escuela de padres.</t>
  </si>
  <si>
    <t>Talleres formativos.</t>
  </si>
  <si>
    <t>No existe servicio social</t>
  </si>
  <si>
    <t>Asambleas reuniones con padres de familia</t>
  </si>
  <si>
    <t>Participaciòn activa de los estudiantes en los diferentes escenarios</t>
  </si>
  <si>
    <t>Los padres de familia partician en cada uno de os propòsitos a nivel instituciòn</t>
  </si>
  <si>
    <t>Existe  proyecto de riesgo, falta socializarlo</t>
  </si>
  <si>
    <t>El CER identifica a los estudiantes  con debilidades psicosociales  a travès del anàlisis  y observaciòn</t>
  </si>
  <si>
    <t>No se cuenta con articulación del autocuidado ni registro de diagnóstico a la comunidad para detectarlos.</t>
  </si>
  <si>
    <t>No hay existencia.</t>
  </si>
  <si>
    <t>No se cuenta con planes de riesgos ni se tiene señalización de evacuación en ninguna sede.</t>
  </si>
  <si>
    <t>No hay</t>
  </si>
  <si>
    <t>Documento PEI socializado y revisado</t>
  </si>
  <si>
    <t>Formatos orientados y aplicados del año 2023</t>
  </si>
  <si>
    <t>Se relaiza publicacion y socializacion en la las diferentes  sedes educativas de la Institución Educativa El Carmen por medio de carteles o plegables</t>
  </si>
  <si>
    <t xml:space="preserve">Se cumplen con criterios y acompañamiento de los docentes en estos procesos en cada unas de las sedes </t>
  </si>
  <si>
    <t xml:space="preserve">Se cuenta con documentos de los proyectos,solo que algunos no se han enlazado con la ejecución en el aula </t>
  </si>
  <si>
    <t>formatos, fotografias, actas, talleres reuniones.</t>
  </si>
  <si>
    <t xml:space="preserve">Documentos </t>
  </si>
  <si>
    <t>planes de area, guias , actas , fotografias</t>
  </si>
  <si>
    <t>formato, fotografias, actas</t>
  </si>
  <si>
    <t xml:space="preserve">No se ha realizado la conformacion de este </t>
  </si>
  <si>
    <t>Consejo de padres.</t>
  </si>
  <si>
    <t>En la institucion educativa no se realiza el proceso de evaluacion de satisfaccion de las familias y estudiantes con los procesos de matricula.</t>
  </si>
  <si>
    <t xml:space="preserve">el archivo historico de la institucion no se encuentra de manera agil y oportuna, solo está de manera fisica en algunas sedes. </t>
  </si>
  <si>
    <t>Se cuenta con una plataforma agil y segura (ovy) la cual permite la entrega de boletines de calificaciones, sin embargo requiere mejoramiento en algunos de sus formatos.</t>
  </si>
  <si>
    <t>Formatos de matricula, carpetas con documentacion requerida, prematricula escolar.</t>
  </si>
  <si>
    <t>platafoma ovy a partir de 2020, docuementos en fisico en años anteriores.</t>
  </si>
  <si>
    <t>plataforma ovy. docentes y Rector tienes usuario personal de ingreso y cargue de informacion.</t>
  </si>
  <si>
    <t>La institucion no cuenta con un programa de mantenimiento preventivo y correctivo de los equipos y recursos.  Estos solo se realizan cuando sufren algun daño y solo se realizan en algunas sedes.</t>
  </si>
  <si>
    <t>Exiten unos insumos para el programa de promocion, prevencion, atencion y seguimiento al riesgo fisico y su documento se encuentra en construccion</t>
  </si>
  <si>
    <t>Formato de necesidades educativas.</t>
  </si>
  <si>
    <t>Numero de equipos en las sedes educativas que requieren mantenimiento</t>
  </si>
  <si>
    <t>Documento plan de gestion del riesgo.</t>
  </si>
  <si>
    <t>el programa de alimentacion escolar se presta de manera oportuna  y a toda la comunidad estudiantil</t>
  </si>
  <si>
    <t xml:space="preserve">La institucion educativa tiene y aplica propuestas pedagogicas para apoyar a estudiantes con dificultades en sus aprendizajes </t>
  </si>
  <si>
    <t>Actas CAE entregada peridodicamente por cada sede educativa.</t>
  </si>
  <si>
    <t>Talleres de apoyo de aprendizajes de los estudiantes.</t>
  </si>
  <si>
    <t>la organizacion del trabajo academico se realiza de acuerdo a los perfiles de cada uno de los docentes.</t>
  </si>
  <si>
    <t xml:space="preserve">No existe un documentto donde se oriente el debido proceso  induccion  a los docentes y administrativos nuevos </t>
  </si>
  <si>
    <t>los procesos de formacion que realizan los docentes lo hacen de manera particular sin tenerse en cuenta necesidades institucionales.</t>
  </si>
  <si>
    <t xml:space="preserve">La institución tiene un proceso establecido para elaborar los horarios y realizar la asignación académica de los docentes. Los horarios se elaboran teniendo en cuenta el número de horas semanales de cada asignatura y la intensidad horaria semanal definidas por la Ley. </t>
  </si>
  <si>
    <t xml:space="preserve">El personal vinculado está identificado con la Institución, comparte la filosofía, principios, valores y objetivos, y está dispuesto a realizar actividades complementarias. </t>
  </si>
  <si>
    <t>El proceso de evaluacion de docentes directivos y personal administrativo permite la implementacion de acciones de mejoramiento y de desarrollo profesional. Además es conocida por la comunidad y cuenta con un respaldo amplio de los miembros de la institución</t>
  </si>
  <si>
    <t xml:space="preserve">La Institución ha definido una política de reconocimiento al personal vinculado, pero esta, no siempre es llevada a la práctica. </t>
  </si>
  <si>
    <t>La investigación en la Institución se encuentra en estado incipiente, carece de apoyo y seguimiento a las iniciativas de los docentes.</t>
  </si>
  <si>
    <t xml:space="preserve"> La institucion cuenta con estrategias claras para mediacion y solucion de conflictos y esos se resuelven a través del dialogo y negociciacion permanente esto contribuye a que exista un buen clima laboral</t>
  </si>
  <si>
    <t xml:space="preserve">La institucion no cuenta con un programa de bienestar al personal vinculado que se cumpla en su totalidad, sin embargo, se había definido un comité social y de bienestar docente. </t>
  </si>
  <si>
    <t>Actas de conformacion de areas academicas</t>
  </si>
  <si>
    <t>No hay evidencia de procesos de induccion a docentes y administrativos.</t>
  </si>
  <si>
    <t>Formato de sistematización de formación y capacitación de docentes de la IER</t>
  </si>
  <si>
    <t>Resolución rectoral con asignación académica a los docentes. Horarios de clase, en cada sede educativa.</t>
  </si>
  <si>
    <t xml:space="preserve">Misión y Visión Institucional, socializado y compartidas por toda la comunidad educativa. </t>
  </si>
  <si>
    <t>Acta de inicio de evaluacion de desempeño y periodo de prueba, carpeta de evidencias (drive) de docentes 1278,  anexo 5 de resumen de evidencias. Carpeta en Drive.</t>
  </si>
  <si>
    <t xml:space="preserve">Reconocimiento a docentes por su liderazgo y exaltación a los docentes destacados. </t>
  </si>
  <si>
    <t>No hay apoyo a la investigación.</t>
  </si>
  <si>
    <t xml:space="preserve">Actas de comités de convivencia escolar y protocolos de resolución de conflictos escolares. </t>
  </si>
  <si>
    <t xml:space="preserve">Evidencias fotográficas y actas del comité social de eventos con los docentes. </t>
  </si>
  <si>
    <t>La elaboración del presupuesto se hace teniendo en cuenta las necesidades de las sedes educativas, pero, no se articula con el plan operativo anual, el PEI y el PMI.</t>
  </si>
  <si>
    <t xml:space="preserve">La contabilidad está disponible de manera oportuna, y los informes financieros permiten realizar un control efectivo del presupuesto y del plan de ingresos y gastos.  Sin embargo, no se usan para la toma de decisiones a largo plazo ni se ajustan teniendo en cuenta los planes de mejoramiento. </t>
  </si>
  <si>
    <t xml:space="preserve">Hay procesos claros para el recaudo de ingresos y la realización de los gastos, pero estos no son conocidos por la comunidad, a excepción del consejo directivo. Además, falta ajustar con respecto a la planeación estratégica de la institución. </t>
  </si>
  <si>
    <t xml:space="preserve">La IER presenta los informes financieros a las autoridades competentes de manera oportuna, estos son parte del control interno y sirven para tomar decisiones y realizar seguimiento al manejo de los recursos. </t>
  </si>
  <si>
    <t xml:space="preserve">Rendición de cuentas del presupuesto del rector. </t>
  </si>
  <si>
    <t>La institución implementó el servicio social estudiantil con el  proyecto embelleciendo con amor,  que responde a las necesidades de la comunidad y, a su vez, es pertinente para que los estudiantes de grado decimo cumplan con sus horas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</si>
</sst>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8"/>
      <color theme="1"/>
      <name val="Arial"/>
    </font>
    <font>
      <sz val="10"/>
      <color theme="1"/>
      <name val="Arial"/>
      <family val="2"/>
    </font>
    <font>
      <sz val="8"/>
      <color rgb="FF000000"/>
      <name val="Arial"/>
    </font>
    <font>
      <sz val="9"/>
      <color rgb="FF000000"/>
      <name val="Arial"/>
    </font>
    <font>
      <sz val="11"/>
      <color rgb="FF000000"/>
      <name val="Arial"/>
    </font>
    <font>
      <sz val="11"/>
      <color theme="1"/>
      <name val="Arial"/>
    </font>
    <font>
      <sz val="9"/>
      <color theme="1"/>
      <name val="Arial"/>
    </font>
    <font>
      <sz val="9"/>
      <color rgb="FFC00000"/>
      <name val="Arial"/>
    </font>
    <font>
      <sz val="8"/>
      <color rgb="FF000000"/>
      <name val="Arial"/>
      <family val="2"/>
    </font>
    <font>
      <sz val="8"/>
      <color theme="1"/>
      <name val="Calibri"/>
      <family val="2"/>
      <scheme val="minor"/>
    </font>
    <font>
      <sz val="9"/>
      <color rgb="FF1F1F1F"/>
      <name val="Arial"/>
      <family val="2"/>
    </font>
    <font>
      <sz val="9"/>
      <color rgb="FF000000"/>
      <name val="Arial"/>
      <family val="2"/>
    </font>
  </fonts>
  <fills count="2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rgb="FFE5DFEC"/>
        <bgColor rgb="FFE5DFEC"/>
      </patternFill>
    </fill>
    <fill>
      <patternFill patternType="solid">
        <fgColor rgb="FFEBF1DE"/>
        <bgColor rgb="FFEBF1DE"/>
      </patternFill>
    </fill>
    <fill>
      <patternFill patternType="solid">
        <fgColor rgb="FFDBE5F1"/>
        <bgColor rgb="FFDBE5F1"/>
      </patternFill>
    </fill>
    <fill>
      <patternFill patternType="solid">
        <fgColor rgb="FFEAF1DD"/>
        <bgColor rgb="FFEAF1DD"/>
      </patternFill>
    </fill>
    <fill>
      <patternFill patternType="solid">
        <fgColor rgb="FFE4DFEC"/>
        <bgColor rgb="FFE4DFEC"/>
      </patternFill>
    </fill>
    <fill>
      <patternFill patternType="solid">
        <fgColor rgb="FFFFFFFF"/>
        <bgColor rgb="FFFFFFFF"/>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3">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12" fillId="0" borderId="0" xfId="0" applyFont="1" applyBorder="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2" fillId="0" borderId="0" xfId="0" applyFont="1" applyBorder="1" applyAlignment="1">
      <alignment vertical="center"/>
    </xf>
    <xf numFmtId="0" fontId="33" fillId="0" borderId="0" xfId="2" applyFont="1" applyBorder="1" applyAlignment="1" applyProtection="1">
      <alignment horizont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3" borderId="6"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2" fillId="0" borderId="0" xfId="0" applyFont="1" applyBorder="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40" fillId="13" borderId="6" xfId="0" applyFont="1" applyFill="1" applyBorder="1" applyAlignment="1" applyProtection="1">
      <alignment horizontal="left" vertical="justify"/>
      <protection locked="0"/>
    </xf>
    <xf numFmtId="0" fontId="42" fillId="23" borderId="22" xfId="0" applyFont="1" applyFill="1" applyBorder="1" applyAlignment="1">
      <alignment horizontal="left" vertical="center" wrapText="1"/>
    </xf>
    <xf numFmtId="0" fontId="43" fillId="13" borderId="6" xfId="0" applyFont="1" applyFill="1" applyBorder="1" applyAlignment="1" applyProtection="1">
      <alignment horizontal="left" vertical="justify" wrapText="1"/>
      <protection locked="0"/>
    </xf>
    <xf numFmtId="0" fontId="43" fillId="14" borderId="6" xfId="0" applyFont="1" applyFill="1" applyBorder="1" applyAlignment="1" applyProtection="1">
      <alignment horizontal="left" vertical="justify" wrapText="1"/>
      <protection locked="0"/>
    </xf>
    <xf numFmtId="0" fontId="43" fillId="14" borderId="2" xfId="0" applyFont="1" applyFill="1" applyBorder="1" applyAlignment="1" applyProtection="1">
      <alignment horizontal="left" vertical="justify" wrapText="1"/>
      <protection locked="0"/>
    </xf>
    <xf numFmtId="0" fontId="43" fillId="15" borderId="6" xfId="0" applyFont="1" applyFill="1" applyBorder="1" applyAlignment="1" applyProtection="1">
      <alignment horizontal="left" vertical="top" wrapText="1"/>
      <protection locked="0"/>
    </xf>
    <xf numFmtId="0" fontId="43" fillId="15" borderId="2" xfId="0" applyFont="1" applyFill="1" applyBorder="1" applyAlignment="1" applyProtection="1">
      <alignment horizontal="left" vertical="top" wrapText="1"/>
      <protection locked="0"/>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32" fillId="0" borderId="3"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2" fillId="18"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3" fillId="0" borderId="0" xfId="2" applyFont="1" applyBorder="1" applyAlignment="1" applyProtection="1">
      <alignment horizontal="center"/>
    </xf>
    <xf numFmtId="0" fontId="35"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0" xfId="0" applyFont="1" applyBorder="1" applyAlignment="1">
      <alignment horizontal="center"/>
    </xf>
    <xf numFmtId="0" fontId="12" fillId="0" borderId="17" xfId="0" applyFont="1" applyBorder="1" applyAlignment="1">
      <alignment horizontal="center"/>
    </xf>
    <xf numFmtId="0" fontId="12" fillId="15" borderId="2" xfId="0" applyFont="1" applyFill="1" applyBorder="1" applyAlignment="1">
      <alignment horizontal="center" vertical="center"/>
    </xf>
    <xf numFmtId="0" fontId="12" fillId="0" borderId="4" xfId="0" applyFont="1" applyBorder="1" applyAlignment="1">
      <alignment horizontal="right"/>
    </xf>
    <xf numFmtId="0" fontId="12" fillId="0" borderId="5" xfId="0" applyFont="1" applyBorder="1" applyAlignment="1">
      <alignment horizontal="right"/>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6" borderId="2"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2" fillId="0" borderId="17" xfId="0" applyFont="1" applyBorder="1" applyAlignment="1">
      <alignment horizontal="center"/>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14"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xf numFmtId="0" fontId="42" fillId="25" borderId="22" xfId="0" applyFont="1" applyFill="1" applyBorder="1" applyAlignment="1">
      <alignment horizontal="left" vertical="center" wrapText="1"/>
    </xf>
    <xf numFmtId="0" fontId="44" fillId="24" borderId="24" xfId="0" applyFont="1" applyFill="1" applyBorder="1" applyAlignment="1">
      <alignment horizontal="left"/>
    </xf>
    <xf numFmtId="0" fontId="42" fillId="23" borderId="26" xfId="0" applyFont="1" applyFill="1" applyBorder="1" applyAlignment="1">
      <alignment horizontal="left" vertical="center" wrapText="1"/>
    </xf>
    <xf numFmtId="0" fontId="42" fillId="26" borderId="26" xfId="0" applyFont="1" applyFill="1" applyBorder="1" applyAlignment="1">
      <alignment horizontal="left" vertical="center" wrapText="1"/>
    </xf>
    <xf numFmtId="0" fontId="46" fillId="24" borderId="23" xfId="0" applyFont="1" applyFill="1" applyBorder="1" applyAlignment="1">
      <alignment horizontal="left"/>
    </xf>
    <xf numFmtId="0" fontId="42" fillId="26" borderId="22" xfId="0" applyFont="1" applyFill="1" applyBorder="1" applyAlignment="1">
      <alignment horizontal="left" vertical="center" wrapText="1"/>
    </xf>
    <xf numFmtId="0" fontId="45" fillId="24" borderId="23" xfId="0" applyFont="1" applyFill="1" applyBorder="1" applyAlignment="1">
      <alignment horizontal="left"/>
    </xf>
    <xf numFmtId="0" fontId="47" fillId="26" borderId="22" xfId="0" applyFont="1" applyFill="1" applyBorder="1" applyAlignment="1">
      <alignment horizontal="left" vertical="center" wrapText="1"/>
    </xf>
    <xf numFmtId="0" fontId="48" fillId="23" borderId="22" xfId="0" applyFont="1" applyFill="1" applyBorder="1" applyAlignment="1">
      <alignment horizontal="left" vertical="center" wrapText="1"/>
    </xf>
    <xf numFmtId="0" fontId="48" fillId="26" borderId="24" xfId="0" applyFont="1" applyFill="1" applyBorder="1" applyAlignment="1">
      <alignment horizontal="left" vertical="center" wrapText="1"/>
    </xf>
    <xf numFmtId="0" fontId="45" fillId="24" borderId="27" xfId="0" applyFont="1" applyFill="1" applyBorder="1" applyAlignment="1">
      <alignment horizontal="left"/>
    </xf>
    <xf numFmtId="0" fontId="45" fillId="24" borderId="23" xfId="0" applyFont="1" applyFill="1" applyBorder="1" applyAlignment="1">
      <alignment horizontal="center"/>
    </xf>
    <xf numFmtId="0" fontId="45" fillId="24" borderId="0" xfId="0" applyFont="1" applyFill="1" applyAlignment="1">
      <alignment horizontal="left"/>
    </xf>
    <xf numFmtId="0" fontId="48" fillId="23" borderId="24" xfId="0" applyFont="1" applyFill="1" applyBorder="1" applyAlignment="1">
      <alignment horizontal="left" vertical="center" wrapText="1"/>
    </xf>
    <xf numFmtId="0" fontId="48" fillId="26" borderId="22" xfId="0" applyFont="1" applyFill="1" applyBorder="1" applyAlignment="1">
      <alignment horizontal="left" vertical="center" wrapText="1"/>
    </xf>
    <xf numFmtId="0" fontId="45" fillId="24" borderId="27" xfId="0" applyFont="1" applyFill="1" applyBorder="1" applyAlignment="1">
      <alignment horizontal="left" wrapText="1"/>
    </xf>
    <xf numFmtId="0" fontId="45" fillId="24" borderId="23" xfId="0" applyFont="1" applyFill="1" applyBorder="1" applyAlignment="1">
      <alignment horizontal="left" wrapText="1"/>
    </xf>
    <xf numFmtId="0" fontId="45" fillId="24" borderId="23" xfId="0" applyFont="1" applyFill="1" applyBorder="1" applyAlignment="1">
      <alignment horizontal="center" wrapText="1"/>
    </xf>
    <xf numFmtId="0" fontId="45" fillId="24" borderId="25" xfId="0" applyFont="1" applyFill="1" applyBorder="1" applyAlignment="1">
      <alignment horizontal="left" wrapText="1"/>
    </xf>
    <xf numFmtId="0" fontId="46" fillId="24" borderId="23" xfId="0" applyFont="1" applyFill="1" applyBorder="1" applyAlignment="1">
      <alignment horizontal="left" wrapText="1"/>
    </xf>
    <xf numFmtId="0" fontId="46" fillId="24" borderId="27" xfId="0" applyFont="1" applyFill="1" applyBorder="1" applyAlignment="1">
      <alignment horizontal="left" wrapText="1"/>
    </xf>
    <xf numFmtId="0" fontId="48" fillId="0" borderId="0" xfId="0" applyFont="1" applyAlignment="1">
      <alignment wrapText="1"/>
    </xf>
    <xf numFmtId="0" fontId="48" fillId="0" borderId="22" xfId="0" applyFont="1" applyBorder="1" applyAlignment="1">
      <alignment wrapText="1"/>
    </xf>
    <xf numFmtId="0" fontId="48" fillId="23" borderId="22" xfId="0" applyFont="1" applyFill="1" applyBorder="1" applyAlignment="1">
      <alignment horizontal="left" vertical="top" wrapText="1"/>
    </xf>
    <xf numFmtId="0" fontId="49" fillId="23" borderId="22" xfId="0" applyFont="1" applyFill="1" applyBorder="1" applyAlignment="1">
      <alignment horizontal="left" vertical="center" wrapText="1"/>
    </xf>
    <xf numFmtId="0" fontId="50" fillId="27" borderId="22" xfId="0" applyFont="1" applyFill="1" applyBorder="1" applyAlignment="1">
      <alignment horizontal="left" wrapText="1"/>
    </xf>
    <xf numFmtId="0" fontId="41" fillId="23" borderId="22" xfId="0" applyFont="1" applyFill="1" applyBorder="1" applyAlignment="1">
      <alignment horizontal="left" vertical="center" wrapText="1"/>
    </xf>
    <xf numFmtId="0" fontId="50" fillId="24" borderId="22" xfId="0" applyFont="1" applyFill="1" applyBorder="1" applyAlignment="1">
      <alignment horizontal="left" wrapText="1"/>
    </xf>
    <xf numFmtId="0" fontId="51" fillId="0" borderId="0" xfId="0" applyFont="1" applyAlignment="1">
      <alignment wrapText="1"/>
    </xf>
    <xf numFmtId="0" fontId="52" fillId="28" borderId="0" xfId="0" applyFont="1" applyFill="1" applyAlignment="1">
      <alignment wrapText="1"/>
    </xf>
    <xf numFmtId="0" fontId="40" fillId="23" borderId="22" xfId="0" applyFont="1" applyFill="1" applyBorder="1" applyAlignment="1">
      <alignment horizontal="left" vertical="center" wrapText="1"/>
    </xf>
    <xf numFmtId="0" fontId="53" fillId="24" borderId="22" xfId="0" applyFont="1" applyFill="1" applyBorder="1" applyAlignment="1">
      <alignment horizontal="left" wrapText="1"/>
    </xf>
    <xf numFmtId="0" fontId="27" fillId="0" borderId="0" xfId="0" applyFont="1" applyAlignment="1">
      <alignment wrapText="1"/>
    </xf>
    <xf numFmtId="0" fontId="40" fillId="26" borderId="22" xfId="0" applyFont="1" applyFill="1" applyBorder="1" applyAlignment="1">
      <alignment horizontal="left" vertical="center" wrapText="1"/>
    </xf>
    <xf numFmtId="0" fontId="53" fillId="27" borderId="22" xfId="0" applyFont="1" applyFill="1" applyBorder="1" applyAlignment="1">
      <alignment horizontal="left" wrapText="1"/>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8E5-4F67-ABD2-ABA3DC8128CE}"/>
              </c:ext>
            </c:extLst>
          </c:dPt>
          <c:dPt>
            <c:idx val="1"/>
            <c:invertIfNegative val="0"/>
            <c:bubble3D val="0"/>
            <c:spPr>
              <a:solidFill>
                <a:srgbClr val="C00000"/>
              </a:solidFill>
            </c:spPr>
            <c:extLst>
              <c:ext xmlns:c16="http://schemas.microsoft.com/office/drawing/2014/chart" uri="{C3380CC4-5D6E-409C-BE32-E72D297353CC}">
                <c16:uniqueId val="{00000001-B8E5-4F67-ABD2-ABA3DC8128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8E5-4F67-ABD2-ABA3DC8128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8E5-4F67-ABD2-ABA3DC8128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1</c:v>
                </c:pt>
                <c:pt idx="1">
                  <c:v>0</c:v>
                </c:pt>
                <c:pt idx="2">
                  <c:v>0</c:v>
                </c:pt>
                <c:pt idx="3">
                  <c:v>0</c:v>
                </c:pt>
              </c:numCache>
            </c:numRef>
          </c:val>
          <c:extLst>
            <c:ext xmlns:c16="http://schemas.microsoft.com/office/drawing/2014/chart" uri="{C3380CC4-5D6E-409C-BE32-E72D297353CC}">
              <c16:uniqueId val="{00000004-B8E5-4F67-ABD2-ABA3DC8128CE}"/>
            </c:ext>
          </c:extLst>
        </c:ser>
        <c:dLbls>
          <c:showLegendKey val="0"/>
          <c:showVal val="0"/>
          <c:showCatName val="0"/>
          <c:showSerName val="0"/>
          <c:showPercent val="0"/>
          <c:showBubbleSize val="0"/>
        </c:dLbls>
        <c:gapWidth val="150"/>
        <c:shape val="box"/>
        <c:axId val="1883021023"/>
        <c:axId val="1"/>
        <c:axId val="0"/>
      </c:bar3DChart>
      <c:catAx>
        <c:axId val="18830210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10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F8-4833-8BA3-4F63DAC2310B}"/>
              </c:ext>
            </c:extLst>
          </c:dPt>
          <c:dPt>
            <c:idx val="1"/>
            <c:invertIfNegative val="0"/>
            <c:bubble3D val="0"/>
            <c:spPr>
              <a:solidFill>
                <a:srgbClr val="C00000"/>
              </a:solidFill>
            </c:spPr>
            <c:extLst>
              <c:ext xmlns:c16="http://schemas.microsoft.com/office/drawing/2014/chart" uri="{C3380CC4-5D6E-409C-BE32-E72D297353CC}">
                <c16:uniqueId val="{00000001-59F8-4833-8BA3-4F63DAC231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F8-4833-8BA3-4F63DAC231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F8-4833-8BA3-4F63DAC231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1</c:v>
                </c:pt>
                <c:pt idx="2">
                  <c:v>0</c:v>
                </c:pt>
                <c:pt idx="3">
                  <c:v>0</c:v>
                </c:pt>
              </c:numCache>
            </c:numRef>
          </c:val>
          <c:extLst>
            <c:ext xmlns:c16="http://schemas.microsoft.com/office/drawing/2014/chart" uri="{C3380CC4-5D6E-409C-BE32-E72D297353CC}">
              <c16:uniqueId val="{00000004-59F8-4833-8BA3-4F63DAC2310B}"/>
            </c:ext>
          </c:extLst>
        </c:ser>
        <c:dLbls>
          <c:showLegendKey val="0"/>
          <c:showVal val="0"/>
          <c:showCatName val="0"/>
          <c:showSerName val="0"/>
          <c:showPercent val="0"/>
          <c:showBubbleSize val="0"/>
        </c:dLbls>
        <c:gapWidth val="150"/>
        <c:shape val="box"/>
        <c:axId val="1883027679"/>
        <c:axId val="1"/>
        <c:axId val="0"/>
      </c:bar3DChart>
      <c:catAx>
        <c:axId val="18830276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76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CEC-4909-8C78-7664B6649A8B}"/>
              </c:ext>
            </c:extLst>
          </c:dPt>
          <c:dPt>
            <c:idx val="1"/>
            <c:invertIfNegative val="0"/>
            <c:bubble3D val="0"/>
            <c:spPr>
              <a:solidFill>
                <a:srgbClr val="C00000"/>
              </a:solidFill>
            </c:spPr>
            <c:extLst>
              <c:ext xmlns:c16="http://schemas.microsoft.com/office/drawing/2014/chart" uri="{C3380CC4-5D6E-409C-BE32-E72D297353CC}">
                <c16:uniqueId val="{00000001-5CEC-4909-8C78-7664B6649A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CEC-4909-8C78-7664B6649A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CEC-4909-8C78-7664B6649A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5CEC-4909-8C78-7664B6649A8B}"/>
            </c:ext>
          </c:extLst>
        </c:ser>
        <c:dLbls>
          <c:showLegendKey val="0"/>
          <c:showVal val="0"/>
          <c:showCatName val="0"/>
          <c:showSerName val="0"/>
          <c:showPercent val="0"/>
          <c:showBubbleSize val="0"/>
        </c:dLbls>
        <c:gapWidth val="150"/>
        <c:shape val="box"/>
        <c:axId val="1883026015"/>
        <c:axId val="1"/>
        <c:axId val="0"/>
      </c:bar3DChart>
      <c:catAx>
        <c:axId val="1883026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6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086-4A71-94B0-A0C00B181DAD}"/>
              </c:ext>
            </c:extLst>
          </c:dPt>
          <c:dPt>
            <c:idx val="1"/>
            <c:invertIfNegative val="0"/>
            <c:bubble3D val="0"/>
            <c:spPr>
              <a:solidFill>
                <a:srgbClr val="C00000"/>
              </a:solidFill>
            </c:spPr>
            <c:extLst>
              <c:ext xmlns:c16="http://schemas.microsoft.com/office/drawing/2014/chart" uri="{C3380CC4-5D6E-409C-BE32-E72D297353CC}">
                <c16:uniqueId val="{00000001-3086-4A71-94B0-A0C00B181D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86-4A71-94B0-A0C00B181D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86-4A71-94B0-A0C00B181D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0.4</c:v>
                </c:pt>
                <c:pt idx="1">
                  <c:v>0.4</c:v>
                </c:pt>
                <c:pt idx="2">
                  <c:v>0.2</c:v>
                </c:pt>
                <c:pt idx="3">
                  <c:v>0</c:v>
                </c:pt>
              </c:numCache>
            </c:numRef>
          </c:val>
          <c:extLst>
            <c:ext xmlns:c16="http://schemas.microsoft.com/office/drawing/2014/chart" uri="{C3380CC4-5D6E-409C-BE32-E72D297353CC}">
              <c16:uniqueId val="{00000004-3086-4A71-94B0-A0C00B181DAD}"/>
            </c:ext>
          </c:extLst>
        </c:ser>
        <c:dLbls>
          <c:showLegendKey val="0"/>
          <c:showVal val="0"/>
          <c:showCatName val="0"/>
          <c:showSerName val="0"/>
          <c:showPercent val="0"/>
          <c:showBubbleSize val="0"/>
        </c:dLbls>
        <c:gapWidth val="150"/>
        <c:shape val="box"/>
        <c:axId val="1883023103"/>
        <c:axId val="1"/>
        <c:axId val="0"/>
      </c:bar3DChart>
      <c:catAx>
        <c:axId val="18830231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31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2C-4B0F-813E-E629FFC716AE}"/>
              </c:ext>
            </c:extLst>
          </c:dPt>
          <c:dPt>
            <c:idx val="1"/>
            <c:invertIfNegative val="0"/>
            <c:bubble3D val="0"/>
            <c:spPr>
              <a:solidFill>
                <a:srgbClr val="C00000"/>
              </a:solidFill>
            </c:spPr>
            <c:extLst>
              <c:ext xmlns:c16="http://schemas.microsoft.com/office/drawing/2014/chart" uri="{C3380CC4-5D6E-409C-BE32-E72D297353CC}">
                <c16:uniqueId val="{00000001-982C-4B0F-813E-E629FFC716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2C-4B0F-813E-E629FFC716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2C-4B0F-813E-E629FFC716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0.8</c:v>
                </c:pt>
                <c:pt idx="2">
                  <c:v>0.2</c:v>
                </c:pt>
                <c:pt idx="3">
                  <c:v>0</c:v>
                </c:pt>
              </c:numCache>
            </c:numRef>
          </c:val>
          <c:extLst>
            <c:ext xmlns:c16="http://schemas.microsoft.com/office/drawing/2014/chart" uri="{C3380CC4-5D6E-409C-BE32-E72D297353CC}">
              <c16:uniqueId val="{00000004-982C-4B0F-813E-E629FFC716AE}"/>
            </c:ext>
          </c:extLst>
        </c:ser>
        <c:dLbls>
          <c:showLegendKey val="0"/>
          <c:showVal val="0"/>
          <c:showCatName val="0"/>
          <c:showSerName val="0"/>
          <c:showPercent val="0"/>
          <c:showBubbleSize val="0"/>
        </c:dLbls>
        <c:gapWidth val="150"/>
        <c:shape val="box"/>
        <c:axId val="1883024767"/>
        <c:axId val="1"/>
        <c:axId val="0"/>
      </c:bar3DChart>
      <c:catAx>
        <c:axId val="18830247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476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E86-4F25-808A-9E951DD97649}"/>
              </c:ext>
            </c:extLst>
          </c:dPt>
          <c:dPt>
            <c:idx val="1"/>
            <c:invertIfNegative val="0"/>
            <c:bubble3D val="0"/>
            <c:spPr>
              <a:solidFill>
                <a:srgbClr val="C00000"/>
              </a:solidFill>
            </c:spPr>
            <c:extLst>
              <c:ext xmlns:c16="http://schemas.microsoft.com/office/drawing/2014/chart" uri="{C3380CC4-5D6E-409C-BE32-E72D297353CC}">
                <c16:uniqueId val="{00000001-1E86-4F25-808A-9E951DD9764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E86-4F25-808A-9E951DD9764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E86-4F25-808A-9E951DD976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0.8</c:v>
                </c:pt>
                <c:pt idx="2">
                  <c:v>0.2</c:v>
                </c:pt>
                <c:pt idx="3">
                  <c:v>0</c:v>
                </c:pt>
              </c:numCache>
            </c:numRef>
          </c:val>
          <c:extLst>
            <c:ext xmlns:c16="http://schemas.microsoft.com/office/drawing/2014/chart" uri="{C3380CC4-5D6E-409C-BE32-E72D297353CC}">
              <c16:uniqueId val="{00000004-1E86-4F25-808A-9E951DD97649}"/>
            </c:ext>
          </c:extLst>
        </c:ser>
        <c:dLbls>
          <c:showLegendKey val="0"/>
          <c:showVal val="0"/>
          <c:showCatName val="0"/>
          <c:showSerName val="0"/>
          <c:showPercent val="0"/>
          <c:showBubbleSize val="0"/>
        </c:dLbls>
        <c:gapWidth val="150"/>
        <c:shape val="box"/>
        <c:axId val="1883028511"/>
        <c:axId val="1"/>
        <c:axId val="0"/>
      </c:bar3DChart>
      <c:catAx>
        <c:axId val="188302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B3-4942-8744-DF1FACDCF772}"/>
              </c:ext>
            </c:extLst>
          </c:dPt>
          <c:dPt>
            <c:idx val="1"/>
            <c:invertIfNegative val="0"/>
            <c:bubble3D val="0"/>
            <c:spPr>
              <a:solidFill>
                <a:srgbClr val="C00000"/>
              </a:solidFill>
            </c:spPr>
            <c:extLst>
              <c:ext xmlns:c16="http://schemas.microsoft.com/office/drawing/2014/chart" uri="{C3380CC4-5D6E-409C-BE32-E72D297353CC}">
                <c16:uniqueId val="{00000001-A9B3-4942-8744-DF1FACDCF7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B3-4942-8744-DF1FACDCF7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B3-4942-8744-DF1FACDCF7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0.625</c:v>
                </c:pt>
                <c:pt idx="1">
                  <c:v>0.375</c:v>
                </c:pt>
                <c:pt idx="2">
                  <c:v>0</c:v>
                </c:pt>
                <c:pt idx="3">
                  <c:v>0</c:v>
                </c:pt>
              </c:numCache>
            </c:numRef>
          </c:val>
          <c:extLst>
            <c:ext xmlns:c16="http://schemas.microsoft.com/office/drawing/2014/chart" uri="{C3380CC4-5D6E-409C-BE32-E72D297353CC}">
              <c16:uniqueId val="{00000004-A9B3-4942-8744-DF1FACDCF772}"/>
            </c:ext>
          </c:extLst>
        </c:ser>
        <c:dLbls>
          <c:showLegendKey val="0"/>
          <c:showVal val="0"/>
          <c:showCatName val="0"/>
          <c:showSerName val="0"/>
          <c:showPercent val="0"/>
          <c:showBubbleSize val="0"/>
        </c:dLbls>
        <c:gapWidth val="150"/>
        <c:shape val="box"/>
        <c:axId val="1883022687"/>
        <c:axId val="1"/>
        <c:axId val="0"/>
      </c:bar3DChart>
      <c:catAx>
        <c:axId val="18830226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226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78-43D8-AED5-795D74870D71}"/>
              </c:ext>
            </c:extLst>
          </c:dPt>
          <c:dPt>
            <c:idx val="1"/>
            <c:invertIfNegative val="0"/>
            <c:bubble3D val="0"/>
            <c:spPr>
              <a:solidFill>
                <a:srgbClr val="C00000"/>
              </a:solidFill>
            </c:spPr>
            <c:extLst>
              <c:ext xmlns:c16="http://schemas.microsoft.com/office/drawing/2014/chart" uri="{C3380CC4-5D6E-409C-BE32-E72D297353CC}">
                <c16:uniqueId val="{00000001-6C78-43D8-AED5-795D74870D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78-43D8-AED5-795D74870D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78-43D8-AED5-795D74870D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0.5</c:v>
                </c:pt>
                <c:pt idx="1">
                  <c:v>0.5</c:v>
                </c:pt>
                <c:pt idx="2">
                  <c:v>0.5</c:v>
                </c:pt>
                <c:pt idx="3">
                  <c:v>0</c:v>
                </c:pt>
              </c:numCache>
            </c:numRef>
          </c:val>
          <c:extLst>
            <c:ext xmlns:c16="http://schemas.microsoft.com/office/drawing/2014/chart" uri="{C3380CC4-5D6E-409C-BE32-E72D297353CC}">
              <c16:uniqueId val="{00000004-6C78-43D8-AED5-795D74870D71}"/>
            </c:ext>
          </c:extLst>
        </c:ser>
        <c:dLbls>
          <c:showLegendKey val="0"/>
          <c:showVal val="0"/>
          <c:showCatName val="0"/>
          <c:showSerName val="0"/>
          <c:showPercent val="0"/>
          <c:showBubbleSize val="0"/>
        </c:dLbls>
        <c:gapWidth val="150"/>
        <c:shape val="box"/>
        <c:axId val="1883031007"/>
        <c:axId val="1"/>
        <c:axId val="0"/>
      </c:bar3DChart>
      <c:catAx>
        <c:axId val="1883031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310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F10-4CEC-8519-C31EEC42090A}"/>
              </c:ext>
            </c:extLst>
          </c:dPt>
          <c:dPt>
            <c:idx val="1"/>
            <c:invertIfNegative val="0"/>
            <c:bubble3D val="0"/>
            <c:spPr>
              <a:solidFill>
                <a:srgbClr val="C00000"/>
              </a:solidFill>
            </c:spPr>
            <c:extLst>
              <c:ext xmlns:c16="http://schemas.microsoft.com/office/drawing/2014/chart" uri="{C3380CC4-5D6E-409C-BE32-E72D297353CC}">
                <c16:uniqueId val="{00000001-DF10-4CEC-8519-C31EEC42090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F10-4CEC-8519-C31EEC42090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F10-4CEC-8519-C31EEC4209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0.375</c:v>
                </c:pt>
                <c:pt idx="1">
                  <c:v>0.625</c:v>
                </c:pt>
                <c:pt idx="2">
                  <c:v>0</c:v>
                </c:pt>
                <c:pt idx="3">
                  <c:v>0</c:v>
                </c:pt>
              </c:numCache>
            </c:numRef>
          </c:val>
          <c:extLst>
            <c:ext xmlns:c16="http://schemas.microsoft.com/office/drawing/2014/chart" uri="{C3380CC4-5D6E-409C-BE32-E72D297353CC}">
              <c16:uniqueId val="{00000004-DF10-4CEC-8519-C31EEC42090A}"/>
            </c:ext>
          </c:extLst>
        </c:ser>
        <c:dLbls>
          <c:showLegendKey val="0"/>
          <c:showVal val="0"/>
          <c:showCatName val="0"/>
          <c:showSerName val="0"/>
          <c:showPercent val="0"/>
          <c:showBubbleSize val="0"/>
        </c:dLbls>
        <c:gapWidth val="150"/>
        <c:shape val="box"/>
        <c:axId val="1883032671"/>
        <c:axId val="1"/>
        <c:axId val="0"/>
      </c:bar3DChart>
      <c:catAx>
        <c:axId val="18830326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326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2022</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58-44C1-B75B-0F66EFB992D4}"/>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58-44C1-B75B-0F66EFB992D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58-44C1-B75B-0F66EFB992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3-0258-44C1-B75B-0F66EFB992D4}"/>
            </c:ext>
          </c:extLst>
        </c:ser>
        <c:ser>
          <c:idx val="0"/>
          <c:order val="1"/>
          <c:tx>
            <c:strRef>
              <c:f>Directiva!$H$2</c:f>
              <c:strCache>
                <c:ptCount val="1"/>
                <c:pt idx="0">
                  <c:v>AÑO 2023</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58-44C1-B75B-0F66EFB992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5-0258-44C1-B75B-0F66EFB992D4}"/>
            </c:ext>
          </c:extLst>
        </c:ser>
        <c:ser>
          <c:idx val="1"/>
          <c:order val="2"/>
          <c:tx>
            <c:strRef>
              <c:f>Directiva!$M$2</c:f>
              <c:strCache>
                <c:ptCount val="1"/>
                <c:pt idx="0">
                  <c:v>AÑO 2024</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58-44C1-B75B-0F66EFB992D4}"/>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58-44C1-B75B-0F66EFB992D4}"/>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58-44C1-B75B-0F66EFB992D4}"/>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58-44C1-B75B-0F66EFB992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A-0258-44C1-B75B-0F66EFB992D4}"/>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58-44C1-B75B-0F66EFB992D4}"/>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58-44C1-B75B-0F66EFB992D4}"/>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58-44C1-B75B-0F66EFB992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0258-44C1-B75B-0F66EFB992D4}"/>
            </c:ext>
          </c:extLst>
        </c:ser>
        <c:dLbls>
          <c:showLegendKey val="0"/>
          <c:showVal val="0"/>
          <c:showCatName val="0"/>
          <c:showSerName val="0"/>
          <c:showPercent val="0"/>
          <c:showBubbleSize val="0"/>
        </c:dLbls>
        <c:smooth val="0"/>
        <c:axId val="1882983999"/>
        <c:axId val="1"/>
      </c:lineChart>
      <c:catAx>
        <c:axId val="1882983999"/>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3999"/>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7C9-4BC9-AA97-5DD9E8EE70D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7C9-4BC9-AA97-5DD9E8EE7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0.4</c:v>
                </c:pt>
                <c:pt idx="1">
                  <c:v>0.4</c:v>
                </c:pt>
                <c:pt idx="2">
                  <c:v>0.2</c:v>
                </c:pt>
                <c:pt idx="3">
                  <c:v>0</c:v>
                </c:pt>
              </c:numCache>
            </c:numRef>
          </c:val>
          <c:smooth val="0"/>
          <c:extLst>
            <c:ext xmlns:c16="http://schemas.microsoft.com/office/drawing/2014/chart" uri="{C3380CC4-5D6E-409C-BE32-E72D297353CC}">
              <c16:uniqueId val="{00000002-77C9-4BC9-AA97-5DD9E8EE70DC}"/>
            </c:ext>
          </c:extLst>
        </c:ser>
        <c:ser>
          <c:idx val="0"/>
          <c:order val="1"/>
          <c:tx>
            <c:strRef>
              <c:f>Directiva!$H$2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7C9-4BC9-AA97-5DD9E8EE70D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7C9-4BC9-AA97-5DD9E8EE70D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7C9-4BC9-AA97-5DD9E8EE70D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7C9-4BC9-AA97-5DD9E8EE7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7-77C9-4BC9-AA97-5DD9E8EE70DC}"/>
            </c:ext>
          </c:extLst>
        </c:ser>
        <c:ser>
          <c:idx val="1"/>
          <c:order val="2"/>
          <c:tx>
            <c:strRef>
              <c:f>Directiva!$M$2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7C9-4BC9-AA97-5DD9E8EE70D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7C9-4BC9-AA97-5DD9E8EE70D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77C9-4BC9-AA97-5DD9E8EE70D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7C9-4BC9-AA97-5DD9E8EE7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C-77C9-4BC9-AA97-5DD9E8EE70D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C9-4BC9-AA97-5DD9E8EE70D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C9-4BC9-AA97-5DD9E8EE70D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C9-4BC9-AA97-5DD9E8EE70D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C9-4BC9-AA97-5DD9E8EE70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7C9-4BC9-AA97-5DD9E8EE70DC}"/>
            </c:ext>
          </c:extLst>
        </c:ser>
        <c:dLbls>
          <c:showLegendKey val="0"/>
          <c:showVal val="0"/>
          <c:showCatName val="0"/>
          <c:showSerName val="0"/>
          <c:showPercent val="0"/>
          <c:showBubbleSize val="0"/>
        </c:dLbls>
        <c:smooth val="0"/>
        <c:axId val="1882972351"/>
        <c:axId val="1"/>
      </c:lineChart>
      <c:catAx>
        <c:axId val="18829723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23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2022</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7B-4F4E-9102-D5A769E39DCD}"/>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B-4F4E-9102-D5A769E39D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0.625</c:v>
                </c:pt>
                <c:pt idx="1">
                  <c:v>0.375</c:v>
                </c:pt>
                <c:pt idx="2">
                  <c:v>0</c:v>
                </c:pt>
                <c:pt idx="3">
                  <c:v>0</c:v>
                </c:pt>
              </c:numCache>
            </c:numRef>
          </c:val>
          <c:smooth val="0"/>
          <c:extLst>
            <c:ext xmlns:c16="http://schemas.microsoft.com/office/drawing/2014/chart" uri="{C3380CC4-5D6E-409C-BE32-E72D297353CC}">
              <c16:uniqueId val="{00000002-437B-4F4E-9102-D5A769E39DCD}"/>
            </c:ext>
          </c:extLst>
        </c:ser>
        <c:ser>
          <c:idx val="0"/>
          <c:order val="1"/>
          <c:tx>
            <c:strRef>
              <c:f>Directiva!$H$2</c:f>
              <c:strCache>
                <c:ptCount val="1"/>
                <c:pt idx="0">
                  <c:v>AÑO 2023</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7B-4F4E-9102-D5A769E39DCD}"/>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7B-4F4E-9102-D5A769E39DCD}"/>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7B-4F4E-9102-D5A769E39DCD}"/>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7B-4F4E-9102-D5A769E39D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0.5</c:v>
                </c:pt>
                <c:pt idx="1">
                  <c:v>0.5</c:v>
                </c:pt>
                <c:pt idx="2">
                  <c:v>0.5</c:v>
                </c:pt>
                <c:pt idx="3">
                  <c:v>0</c:v>
                </c:pt>
              </c:numCache>
            </c:numRef>
          </c:val>
          <c:smooth val="0"/>
          <c:extLst>
            <c:ext xmlns:c16="http://schemas.microsoft.com/office/drawing/2014/chart" uri="{C3380CC4-5D6E-409C-BE32-E72D297353CC}">
              <c16:uniqueId val="{00000007-437B-4F4E-9102-D5A769E39DCD}"/>
            </c:ext>
          </c:extLst>
        </c:ser>
        <c:ser>
          <c:idx val="1"/>
          <c:order val="2"/>
          <c:tx>
            <c:strRef>
              <c:f>Directiva!$M$2</c:f>
              <c:strCache>
                <c:ptCount val="1"/>
                <c:pt idx="0">
                  <c:v>AÑO 2024</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7B-4F4E-9102-D5A769E39DCD}"/>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7B-4F4E-9102-D5A769E39DCD}"/>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7B-4F4E-9102-D5A769E39DCD}"/>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7B-4F4E-9102-D5A769E39D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0.375</c:v>
                </c:pt>
                <c:pt idx="1">
                  <c:v>0.625</c:v>
                </c:pt>
                <c:pt idx="2">
                  <c:v>0</c:v>
                </c:pt>
                <c:pt idx="3">
                  <c:v>0</c:v>
                </c:pt>
              </c:numCache>
            </c:numRef>
          </c:val>
          <c:smooth val="0"/>
          <c:extLst>
            <c:ext xmlns:c16="http://schemas.microsoft.com/office/drawing/2014/chart" uri="{C3380CC4-5D6E-409C-BE32-E72D297353CC}">
              <c16:uniqueId val="{0000000C-437B-4F4E-9102-D5A769E39DCD}"/>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437B-4F4E-9102-D5A769E39DCD}"/>
            </c:ext>
          </c:extLst>
        </c:ser>
        <c:dLbls>
          <c:showLegendKey val="0"/>
          <c:showVal val="0"/>
          <c:showCatName val="0"/>
          <c:showSerName val="0"/>
          <c:showPercent val="0"/>
          <c:showBubbleSize val="0"/>
        </c:dLbls>
        <c:smooth val="0"/>
        <c:axId val="1882969855"/>
        <c:axId val="1"/>
      </c:lineChart>
      <c:catAx>
        <c:axId val="1882969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69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37F-4CB3-9992-CD409BB69165}"/>
              </c:ext>
            </c:extLst>
          </c:dPt>
          <c:dPt>
            <c:idx val="1"/>
            <c:invertIfNegative val="0"/>
            <c:bubble3D val="0"/>
            <c:spPr>
              <a:solidFill>
                <a:srgbClr val="C00000"/>
              </a:solidFill>
            </c:spPr>
            <c:extLst>
              <c:ext xmlns:c16="http://schemas.microsoft.com/office/drawing/2014/chart" uri="{C3380CC4-5D6E-409C-BE32-E72D297353CC}">
                <c16:uniqueId val="{00000001-637F-4CB3-9992-CD409BB691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37F-4CB3-9992-CD409BB691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37F-4CB3-9992-CD409BB691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637F-4CB3-9992-CD409BB69165}"/>
            </c:ext>
          </c:extLst>
        </c:ser>
        <c:dLbls>
          <c:showLegendKey val="0"/>
          <c:showVal val="0"/>
          <c:showCatName val="0"/>
          <c:showSerName val="0"/>
          <c:showPercent val="0"/>
          <c:showBubbleSize val="0"/>
        </c:dLbls>
        <c:gapWidth val="150"/>
        <c:shape val="box"/>
        <c:axId val="1882969439"/>
        <c:axId val="1"/>
        <c:axId val="0"/>
      </c:bar3DChart>
      <c:catAx>
        <c:axId val="1882969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694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628-4148-9115-56D81D06B513}"/>
              </c:ext>
            </c:extLst>
          </c:dPt>
          <c:dPt>
            <c:idx val="1"/>
            <c:invertIfNegative val="0"/>
            <c:bubble3D val="0"/>
            <c:spPr>
              <a:solidFill>
                <a:srgbClr val="C00000"/>
              </a:solidFill>
            </c:spPr>
            <c:extLst>
              <c:ext xmlns:c16="http://schemas.microsoft.com/office/drawing/2014/chart" uri="{C3380CC4-5D6E-409C-BE32-E72D297353CC}">
                <c16:uniqueId val="{00000001-7628-4148-9115-56D81D06B5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628-4148-9115-56D81D06B5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628-4148-9115-56D81D06B5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7628-4148-9115-56D81D06B513}"/>
            </c:ext>
          </c:extLst>
        </c:ser>
        <c:dLbls>
          <c:showLegendKey val="0"/>
          <c:showVal val="0"/>
          <c:showCatName val="0"/>
          <c:showSerName val="0"/>
          <c:showPercent val="0"/>
          <c:showBubbleSize val="0"/>
        </c:dLbls>
        <c:gapWidth val="150"/>
        <c:shape val="box"/>
        <c:axId val="1882992735"/>
        <c:axId val="1"/>
        <c:axId val="0"/>
      </c:bar3DChart>
      <c:catAx>
        <c:axId val="18829927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27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64-47CA-ACDC-44149706C7B5}"/>
              </c:ext>
            </c:extLst>
          </c:dPt>
          <c:dPt>
            <c:idx val="1"/>
            <c:invertIfNegative val="0"/>
            <c:bubble3D val="0"/>
            <c:spPr>
              <a:solidFill>
                <a:srgbClr val="C00000"/>
              </a:solidFill>
            </c:spPr>
            <c:extLst>
              <c:ext xmlns:c16="http://schemas.microsoft.com/office/drawing/2014/chart" uri="{C3380CC4-5D6E-409C-BE32-E72D297353CC}">
                <c16:uniqueId val="{00000001-3D64-47CA-ACDC-44149706C7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64-47CA-ACDC-44149706C7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64-47CA-ACDC-44149706C7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3D64-47CA-ACDC-44149706C7B5}"/>
            </c:ext>
          </c:extLst>
        </c:ser>
        <c:dLbls>
          <c:showLegendKey val="0"/>
          <c:showVal val="0"/>
          <c:showCatName val="0"/>
          <c:showSerName val="0"/>
          <c:showPercent val="0"/>
          <c:showBubbleSize val="0"/>
        </c:dLbls>
        <c:gapWidth val="150"/>
        <c:shape val="box"/>
        <c:axId val="1882991487"/>
        <c:axId val="1"/>
        <c:axId val="0"/>
      </c:bar3DChart>
      <c:catAx>
        <c:axId val="1882991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14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2022</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18-46B3-958F-872F9545CF76}"/>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18-46B3-958F-872F9545CF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2-E418-46B3-958F-872F9545CF76}"/>
            </c:ext>
          </c:extLst>
        </c:ser>
        <c:ser>
          <c:idx val="0"/>
          <c:order val="1"/>
          <c:tx>
            <c:strRef>
              <c:f>Directiva!$H$2</c:f>
              <c:strCache>
                <c:ptCount val="1"/>
                <c:pt idx="0">
                  <c:v>AÑO 2023</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18-46B3-958F-872F9545CF76}"/>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18-46B3-958F-872F9545CF76}"/>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18-46B3-958F-872F9545CF76}"/>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18-46B3-958F-872F9545CF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7-E418-46B3-958F-872F9545CF76}"/>
            </c:ext>
          </c:extLst>
        </c:ser>
        <c:ser>
          <c:idx val="1"/>
          <c:order val="2"/>
          <c:tx>
            <c:strRef>
              <c:f>Directiva!$M$2</c:f>
              <c:strCache>
                <c:ptCount val="1"/>
                <c:pt idx="0">
                  <c:v>AÑO 2024</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18-46B3-958F-872F9545CF76}"/>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18-46B3-958F-872F9545CF76}"/>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18-46B3-958F-872F9545CF76}"/>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18-46B3-958F-872F9545CF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C-E418-46B3-958F-872F9545CF7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418-46B3-958F-872F9545CF76}"/>
            </c:ext>
          </c:extLst>
        </c:ser>
        <c:dLbls>
          <c:showLegendKey val="0"/>
          <c:showVal val="0"/>
          <c:showCatName val="0"/>
          <c:showSerName val="0"/>
          <c:showPercent val="0"/>
          <c:showBubbleSize val="0"/>
        </c:dLbls>
        <c:smooth val="0"/>
        <c:axId val="1882993151"/>
        <c:axId val="1"/>
      </c:lineChart>
      <c:catAx>
        <c:axId val="18829931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31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3B-45FE-A9FA-6434AA7FF8FF}"/>
              </c:ext>
            </c:extLst>
          </c:dPt>
          <c:dPt>
            <c:idx val="1"/>
            <c:invertIfNegative val="0"/>
            <c:bubble3D val="0"/>
            <c:spPr>
              <a:solidFill>
                <a:srgbClr val="C00000"/>
              </a:solidFill>
            </c:spPr>
            <c:extLst>
              <c:ext xmlns:c16="http://schemas.microsoft.com/office/drawing/2014/chart" uri="{C3380CC4-5D6E-409C-BE32-E72D297353CC}">
                <c16:uniqueId val="{00000001-713B-45FE-A9FA-6434AA7FF8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3B-45FE-A9FA-6434AA7FF8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3B-45FE-A9FA-6434AA7FF8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0.66666666666666663</c:v>
                </c:pt>
                <c:pt idx="2">
                  <c:v>0.1111111111111111</c:v>
                </c:pt>
                <c:pt idx="3">
                  <c:v>0</c:v>
                </c:pt>
              </c:numCache>
            </c:numRef>
          </c:val>
          <c:extLst>
            <c:ext xmlns:c16="http://schemas.microsoft.com/office/drawing/2014/chart" uri="{C3380CC4-5D6E-409C-BE32-E72D297353CC}">
              <c16:uniqueId val="{00000004-713B-45FE-A9FA-6434AA7FF8FF}"/>
            </c:ext>
          </c:extLst>
        </c:ser>
        <c:dLbls>
          <c:showLegendKey val="0"/>
          <c:showVal val="0"/>
          <c:showCatName val="0"/>
          <c:showSerName val="0"/>
          <c:showPercent val="0"/>
          <c:showBubbleSize val="0"/>
        </c:dLbls>
        <c:gapWidth val="150"/>
        <c:shape val="box"/>
        <c:axId val="1882979839"/>
        <c:axId val="1"/>
        <c:axId val="0"/>
      </c:bar3DChart>
      <c:catAx>
        <c:axId val="18829798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98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C69-4E68-9816-FFA632EA8DAD}"/>
              </c:ext>
            </c:extLst>
          </c:dPt>
          <c:dPt>
            <c:idx val="1"/>
            <c:invertIfNegative val="0"/>
            <c:bubble3D val="0"/>
            <c:spPr>
              <a:solidFill>
                <a:srgbClr val="C00000"/>
              </a:solidFill>
            </c:spPr>
            <c:extLst>
              <c:ext xmlns:c16="http://schemas.microsoft.com/office/drawing/2014/chart" uri="{C3380CC4-5D6E-409C-BE32-E72D297353CC}">
                <c16:uniqueId val="{00000001-DC69-4E68-9816-FFA632EA8D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C69-4E68-9816-FFA632EA8D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C69-4E68-9816-FFA632EA8D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0.77777777777777779</c:v>
                </c:pt>
                <c:pt idx="2">
                  <c:v>0.1111111111111111</c:v>
                </c:pt>
                <c:pt idx="3">
                  <c:v>0</c:v>
                </c:pt>
              </c:numCache>
            </c:numRef>
          </c:val>
          <c:extLst>
            <c:ext xmlns:c16="http://schemas.microsoft.com/office/drawing/2014/chart" uri="{C3380CC4-5D6E-409C-BE32-E72D297353CC}">
              <c16:uniqueId val="{00000004-DC69-4E68-9816-FFA632EA8DAD}"/>
            </c:ext>
          </c:extLst>
        </c:ser>
        <c:dLbls>
          <c:showLegendKey val="0"/>
          <c:showVal val="0"/>
          <c:showCatName val="0"/>
          <c:showSerName val="0"/>
          <c:showPercent val="0"/>
          <c:showBubbleSize val="0"/>
        </c:dLbls>
        <c:gapWidth val="150"/>
        <c:shape val="box"/>
        <c:axId val="1882975263"/>
        <c:axId val="1"/>
        <c:axId val="0"/>
      </c:bar3DChart>
      <c:catAx>
        <c:axId val="18829752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526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4D-441E-8B0A-610EB6F99922}"/>
              </c:ext>
            </c:extLst>
          </c:dPt>
          <c:dPt>
            <c:idx val="1"/>
            <c:invertIfNegative val="0"/>
            <c:bubble3D val="0"/>
            <c:spPr>
              <a:solidFill>
                <a:srgbClr val="C00000"/>
              </a:solidFill>
            </c:spPr>
            <c:extLst>
              <c:ext xmlns:c16="http://schemas.microsoft.com/office/drawing/2014/chart" uri="{C3380CC4-5D6E-409C-BE32-E72D297353CC}">
                <c16:uniqueId val="{00000001-944D-441E-8B0A-610EB6F9992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4D-441E-8B0A-610EB6F9992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4D-441E-8B0A-610EB6F9992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0.22222222222222221</c:v>
                </c:pt>
                <c:pt idx="1">
                  <c:v>0.44444444444444442</c:v>
                </c:pt>
                <c:pt idx="2">
                  <c:v>0.33333333333333331</c:v>
                </c:pt>
                <c:pt idx="3">
                  <c:v>0</c:v>
                </c:pt>
              </c:numCache>
            </c:numRef>
          </c:val>
          <c:extLst>
            <c:ext xmlns:c16="http://schemas.microsoft.com/office/drawing/2014/chart" uri="{C3380CC4-5D6E-409C-BE32-E72D297353CC}">
              <c16:uniqueId val="{00000004-944D-441E-8B0A-610EB6F99922}"/>
            </c:ext>
          </c:extLst>
        </c:ser>
        <c:dLbls>
          <c:showLegendKey val="0"/>
          <c:showVal val="0"/>
          <c:showCatName val="0"/>
          <c:showSerName val="0"/>
          <c:showPercent val="0"/>
          <c:showBubbleSize val="0"/>
        </c:dLbls>
        <c:gapWidth val="150"/>
        <c:shape val="box"/>
        <c:axId val="1882986911"/>
        <c:axId val="1"/>
        <c:axId val="0"/>
      </c:bar3DChart>
      <c:catAx>
        <c:axId val="18829869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69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F05-42C3-AC52-19592409148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F05-42C3-AC52-195924091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0.66666666666666663</c:v>
                </c:pt>
                <c:pt idx="2">
                  <c:v>0.1111111111111111</c:v>
                </c:pt>
                <c:pt idx="3">
                  <c:v>0</c:v>
                </c:pt>
              </c:numCache>
            </c:numRef>
          </c:val>
          <c:smooth val="0"/>
          <c:extLst>
            <c:ext xmlns:c16="http://schemas.microsoft.com/office/drawing/2014/chart" uri="{C3380CC4-5D6E-409C-BE32-E72D297353CC}">
              <c16:uniqueId val="{00000002-DF05-42C3-AC52-19592409148B}"/>
            </c:ext>
          </c:extLst>
        </c:ser>
        <c:ser>
          <c:idx val="0"/>
          <c:order val="1"/>
          <c:tx>
            <c:strRef>
              <c:f>Directiva!$H$2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F05-42C3-AC52-19592409148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F05-42C3-AC52-19592409148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F05-42C3-AC52-19592409148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F05-42C3-AC52-195924091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0.77777777777777779</c:v>
                </c:pt>
                <c:pt idx="2">
                  <c:v>0.1111111111111111</c:v>
                </c:pt>
                <c:pt idx="3">
                  <c:v>0</c:v>
                </c:pt>
              </c:numCache>
            </c:numRef>
          </c:val>
          <c:smooth val="0"/>
          <c:extLst>
            <c:ext xmlns:c16="http://schemas.microsoft.com/office/drawing/2014/chart" uri="{C3380CC4-5D6E-409C-BE32-E72D297353CC}">
              <c16:uniqueId val="{00000007-DF05-42C3-AC52-19592409148B}"/>
            </c:ext>
          </c:extLst>
        </c:ser>
        <c:ser>
          <c:idx val="1"/>
          <c:order val="2"/>
          <c:tx>
            <c:strRef>
              <c:f>Directiva!$M$2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F05-42C3-AC52-19592409148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F05-42C3-AC52-19592409148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F05-42C3-AC52-19592409148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F05-42C3-AC52-19592409148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0.22222222222222221</c:v>
                </c:pt>
                <c:pt idx="1">
                  <c:v>0.44444444444444442</c:v>
                </c:pt>
                <c:pt idx="2">
                  <c:v>0.33333333333333331</c:v>
                </c:pt>
                <c:pt idx="3">
                  <c:v>0</c:v>
                </c:pt>
              </c:numCache>
            </c:numRef>
          </c:val>
          <c:smooth val="0"/>
          <c:extLst>
            <c:ext xmlns:c16="http://schemas.microsoft.com/office/drawing/2014/chart" uri="{C3380CC4-5D6E-409C-BE32-E72D297353CC}">
              <c16:uniqueId val="{0000000C-DF05-42C3-AC52-19592409148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F05-42C3-AC52-19592409148B}"/>
            </c:ext>
          </c:extLst>
        </c:ser>
        <c:dLbls>
          <c:showLegendKey val="0"/>
          <c:showVal val="0"/>
          <c:showCatName val="0"/>
          <c:showSerName val="0"/>
          <c:showPercent val="0"/>
          <c:showBubbleSize val="0"/>
        </c:dLbls>
        <c:smooth val="0"/>
        <c:axId val="1882989407"/>
        <c:axId val="1"/>
      </c:lineChart>
      <c:catAx>
        <c:axId val="18829894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94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D9C-46F9-9313-627D2F755DB1}"/>
              </c:ext>
            </c:extLst>
          </c:dPt>
          <c:dPt>
            <c:idx val="1"/>
            <c:invertIfNegative val="0"/>
            <c:bubble3D val="0"/>
            <c:spPr>
              <a:solidFill>
                <a:srgbClr val="C00000"/>
              </a:solidFill>
            </c:spPr>
            <c:extLst>
              <c:ext xmlns:c16="http://schemas.microsoft.com/office/drawing/2014/chart" uri="{C3380CC4-5D6E-409C-BE32-E72D297353CC}">
                <c16:uniqueId val="{00000001-9D9C-46F9-9313-627D2F755DB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D9C-46F9-9313-627D2F755DB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D9C-46F9-9313-627D2F755DB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9D9C-46F9-9313-627D2F755DB1}"/>
            </c:ext>
          </c:extLst>
        </c:ser>
        <c:dLbls>
          <c:showLegendKey val="0"/>
          <c:showVal val="0"/>
          <c:showCatName val="0"/>
          <c:showSerName val="0"/>
          <c:showPercent val="0"/>
          <c:showBubbleSize val="0"/>
        </c:dLbls>
        <c:gapWidth val="150"/>
        <c:shape val="box"/>
        <c:axId val="1882984415"/>
        <c:axId val="1"/>
        <c:axId val="0"/>
      </c:bar3DChart>
      <c:catAx>
        <c:axId val="18829844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441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BF3-419C-8594-365481EE4A3C}"/>
              </c:ext>
            </c:extLst>
          </c:dPt>
          <c:dPt>
            <c:idx val="1"/>
            <c:invertIfNegative val="0"/>
            <c:bubble3D val="0"/>
            <c:spPr>
              <a:solidFill>
                <a:srgbClr val="C00000"/>
              </a:solidFill>
            </c:spPr>
            <c:extLst>
              <c:ext xmlns:c16="http://schemas.microsoft.com/office/drawing/2014/chart" uri="{C3380CC4-5D6E-409C-BE32-E72D297353CC}">
                <c16:uniqueId val="{00000001-4BF3-419C-8594-365481EE4A3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F3-419C-8594-365481EE4A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F3-419C-8594-365481EE4A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4BF3-419C-8594-365481EE4A3C}"/>
            </c:ext>
          </c:extLst>
        </c:ser>
        <c:dLbls>
          <c:showLegendKey val="0"/>
          <c:showVal val="0"/>
          <c:showCatName val="0"/>
          <c:showSerName val="0"/>
          <c:showPercent val="0"/>
          <c:showBubbleSize val="0"/>
        </c:dLbls>
        <c:gapWidth val="150"/>
        <c:shape val="box"/>
        <c:axId val="1882981503"/>
        <c:axId val="1"/>
        <c:axId val="0"/>
      </c:bar3DChart>
      <c:catAx>
        <c:axId val="188298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F1E-4276-8276-FB8E69EFBB58}"/>
              </c:ext>
            </c:extLst>
          </c:dPt>
          <c:dPt>
            <c:idx val="1"/>
            <c:invertIfNegative val="0"/>
            <c:bubble3D val="0"/>
            <c:spPr>
              <a:solidFill>
                <a:srgbClr val="C00000"/>
              </a:solidFill>
            </c:spPr>
            <c:extLst>
              <c:ext xmlns:c16="http://schemas.microsoft.com/office/drawing/2014/chart" uri="{C3380CC4-5D6E-409C-BE32-E72D297353CC}">
                <c16:uniqueId val="{00000001-8F1E-4276-8276-FB8E69EFBB5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F1E-4276-8276-FB8E69EFBB5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F1E-4276-8276-FB8E69EFBB5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8F1E-4276-8276-FB8E69EFBB58}"/>
            </c:ext>
          </c:extLst>
        </c:ser>
        <c:dLbls>
          <c:showLegendKey val="0"/>
          <c:showVal val="0"/>
          <c:showCatName val="0"/>
          <c:showSerName val="0"/>
          <c:showPercent val="0"/>
          <c:showBubbleSize val="0"/>
        </c:dLbls>
        <c:gapWidth val="150"/>
        <c:shape val="box"/>
        <c:axId val="1882991071"/>
        <c:axId val="1"/>
        <c:axId val="0"/>
      </c:bar3DChart>
      <c:catAx>
        <c:axId val="1882991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10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FF32-490B-B043-E7089A1CE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FF32-490B-B043-E7089A1CE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0.66666666666666663</c:v>
                </c:pt>
                <c:pt idx="2">
                  <c:v>0.1111111111111111</c:v>
                </c:pt>
                <c:pt idx="3">
                  <c:v>0</c:v>
                </c:pt>
              </c:numCache>
            </c:numRef>
          </c:val>
          <c:smooth val="0"/>
          <c:extLst>
            <c:ext xmlns:c16="http://schemas.microsoft.com/office/drawing/2014/chart" uri="{C3380CC4-5D6E-409C-BE32-E72D297353CC}">
              <c16:uniqueId val="{00000002-FF32-490B-B043-E7089A1CE268}"/>
            </c:ext>
          </c:extLst>
        </c:ser>
        <c:ser>
          <c:idx val="0"/>
          <c:order val="1"/>
          <c:tx>
            <c:strRef>
              <c:f>Directiva!$H$2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FF32-490B-B043-E7089A1CE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F32-490B-B043-E7089A1CE26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FF32-490B-B043-E7089A1CE26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FF32-490B-B043-E7089A1CE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0.77777777777777779</c:v>
                </c:pt>
                <c:pt idx="2">
                  <c:v>0.1111111111111111</c:v>
                </c:pt>
                <c:pt idx="3">
                  <c:v>0</c:v>
                </c:pt>
              </c:numCache>
            </c:numRef>
          </c:val>
          <c:smooth val="0"/>
          <c:extLst>
            <c:ext xmlns:c16="http://schemas.microsoft.com/office/drawing/2014/chart" uri="{C3380CC4-5D6E-409C-BE32-E72D297353CC}">
              <c16:uniqueId val="{00000007-FF32-490B-B043-E7089A1CE268}"/>
            </c:ext>
          </c:extLst>
        </c:ser>
        <c:ser>
          <c:idx val="1"/>
          <c:order val="2"/>
          <c:tx>
            <c:strRef>
              <c:f>Directiva!$M$2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FF32-490B-B043-E7089A1CE26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FF32-490B-B043-E7089A1CE26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FF32-490B-B043-E7089A1CE26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FF32-490B-B043-E7089A1CE2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0.22222222222222221</c:v>
                </c:pt>
                <c:pt idx="1">
                  <c:v>0.44444444444444442</c:v>
                </c:pt>
                <c:pt idx="2">
                  <c:v>0.33333333333333331</c:v>
                </c:pt>
                <c:pt idx="3">
                  <c:v>0</c:v>
                </c:pt>
              </c:numCache>
            </c:numRef>
          </c:val>
          <c:smooth val="0"/>
          <c:extLst>
            <c:ext xmlns:c16="http://schemas.microsoft.com/office/drawing/2014/chart" uri="{C3380CC4-5D6E-409C-BE32-E72D297353CC}">
              <c16:uniqueId val="{0000000C-FF32-490B-B043-E7089A1CE268}"/>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F32-490B-B043-E7089A1CE268}"/>
            </c:ext>
          </c:extLst>
        </c:ser>
        <c:dLbls>
          <c:showLegendKey val="0"/>
          <c:showVal val="0"/>
          <c:showCatName val="0"/>
          <c:showSerName val="0"/>
          <c:showPercent val="0"/>
          <c:showBubbleSize val="0"/>
        </c:dLbls>
        <c:smooth val="0"/>
        <c:axId val="1882974847"/>
        <c:axId val="1"/>
      </c:lineChart>
      <c:catAx>
        <c:axId val="18829748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48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A818-47D7-A97D-85786978E079}"/>
              </c:ext>
            </c:extLst>
          </c:dPt>
          <c:dPt>
            <c:idx val="1"/>
            <c:invertIfNegative val="0"/>
            <c:bubble3D val="0"/>
            <c:spPr>
              <a:solidFill>
                <a:srgbClr val="C00000"/>
              </a:solidFill>
            </c:spPr>
            <c:extLst>
              <c:ext xmlns:c16="http://schemas.microsoft.com/office/drawing/2014/chart" uri="{C3380CC4-5D6E-409C-BE32-E72D297353CC}">
                <c16:uniqueId val="{00000001-A818-47D7-A97D-85786978E0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818-47D7-A97D-85786978E0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818-47D7-A97D-85786978E0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A818-47D7-A97D-85786978E079}"/>
            </c:ext>
          </c:extLst>
        </c:ser>
        <c:dLbls>
          <c:showLegendKey val="0"/>
          <c:showVal val="0"/>
          <c:showCatName val="0"/>
          <c:showSerName val="0"/>
          <c:showPercent val="0"/>
          <c:showBubbleSize val="0"/>
        </c:dLbls>
        <c:gapWidth val="150"/>
        <c:shape val="box"/>
        <c:axId val="1882989823"/>
        <c:axId val="1"/>
        <c:axId val="0"/>
      </c:bar3DChart>
      <c:catAx>
        <c:axId val="188298982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982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BB6-4FAE-93FE-0D75E74F39DF}"/>
              </c:ext>
            </c:extLst>
          </c:dPt>
          <c:dPt>
            <c:idx val="1"/>
            <c:invertIfNegative val="0"/>
            <c:bubble3D val="0"/>
            <c:spPr>
              <a:solidFill>
                <a:srgbClr val="CC0000"/>
              </a:solidFill>
            </c:spPr>
            <c:extLst>
              <c:ext xmlns:c16="http://schemas.microsoft.com/office/drawing/2014/chart" uri="{C3380CC4-5D6E-409C-BE32-E72D297353CC}">
                <c16:uniqueId val="{00000001-8BB6-4FAE-93FE-0D75E74F39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B6-4FAE-93FE-0D75E74F39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B6-4FAE-93FE-0D75E74F39D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BB6-4FAE-93FE-0D75E74F39DF}"/>
            </c:ext>
          </c:extLst>
        </c:ser>
        <c:dLbls>
          <c:showLegendKey val="0"/>
          <c:showVal val="0"/>
          <c:showCatName val="0"/>
          <c:showSerName val="0"/>
          <c:showPercent val="0"/>
          <c:showBubbleSize val="0"/>
        </c:dLbls>
        <c:gapWidth val="150"/>
        <c:shape val="box"/>
        <c:axId val="1882990655"/>
        <c:axId val="1"/>
        <c:axId val="0"/>
      </c:bar3DChart>
      <c:catAx>
        <c:axId val="18829906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06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8B2-4224-A9B8-E743B1D60F22}"/>
              </c:ext>
            </c:extLst>
          </c:dPt>
          <c:dPt>
            <c:idx val="1"/>
            <c:invertIfNegative val="0"/>
            <c:bubble3D val="0"/>
            <c:spPr>
              <a:solidFill>
                <a:srgbClr val="CC0000"/>
              </a:solidFill>
            </c:spPr>
            <c:extLst>
              <c:ext xmlns:c16="http://schemas.microsoft.com/office/drawing/2014/chart" uri="{C3380CC4-5D6E-409C-BE32-E72D297353CC}">
                <c16:uniqueId val="{00000001-B8B2-4224-A9B8-E743B1D60F2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8B2-4224-A9B8-E743B1D60F2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8B2-4224-A9B8-E743B1D60F2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B8B2-4224-A9B8-E743B1D60F22}"/>
            </c:ext>
          </c:extLst>
        </c:ser>
        <c:dLbls>
          <c:showLegendKey val="0"/>
          <c:showVal val="0"/>
          <c:showCatName val="0"/>
          <c:showSerName val="0"/>
          <c:showPercent val="0"/>
          <c:showBubbleSize val="0"/>
        </c:dLbls>
        <c:gapWidth val="150"/>
        <c:shape val="box"/>
        <c:axId val="1882971103"/>
        <c:axId val="1"/>
        <c:axId val="0"/>
      </c:bar3DChart>
      <c:catAx>
        <c:axId val="18829711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11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9756-472C-8ACF-6D32347DFB39}"/>
              </c:ext>
            </c:extLst>
          </c:dPt>
          <c:dPt>
            <c:idx val="1"/>
            <c:invertIfNegative val="0"/>
            <c:bubble3D val="0"/>
            <c:spPr>
              <a:solidFill>
                <a:srgbClr val="CC0000"/>
              </a:solidFill>
            </c:spPr>
            <c:extLst>
              <c:ext xmlns:c16="http://schemas.microsoft.com/office/drawing/2014/chart" uri="{C3380CC4-5D6E-409C-BE32-E72D297353CC}">
                <c16:uniqueId val="{00000001-9756-472C-8ACF-6D32347DFB3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56-472C-8ACF-6D32347DFB3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56-472C-8ACF-6D32347DFB3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9756-472C-8ACF-6D32347DFB39}"/>
            </c:ext>
          </c:extLst>
        </c:ser>
        <c:dLbls>
          <c:showLegendKey val="0"/>
          <c:showVal val="0"/>
          <c:showCatName val="0"/>
          <c:showSerName val="0"/>
          <c:showPercent val="0"/>
          <c:showBubbleSize val="0"/>
        </c:dLbls>
        <c:gapWidth val="150"/>
        <c:shape val="box"/>
        <c:axId val="1882971935"/>
        <c:axId val="1"/>
        <c:axId val="0"/>
      </c:bar3DChart>
      <c:catAx>
        <c:axId val="188297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D92-4426-82A8-290E831E5F16}"/>
              </c:ext>
            </c:extLst>
          </c:dPt>
          <c:dPt>
            <c:idx val="1"/>
            <c:invertIfNegative val="0"/>
            <c:bubble3D val="0"/>
            <c:spPr>
              <a:solidFill>
                <a:srgbClr val="CC0000"/>
              </a:solidFill>
            </c:spPr>
            <c:extLst>
              <c:ext xmlns:c16="http://schemas.microsoft.com/office/drawing/2014/chart" uri="{C3380CC4-5D6E-409C-BE32-E72D297353CC}">
                <c16:uniqueId val="{00000001-ED92-4426-82A8-290E831E5F1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D92-4426-82A8-290E831E5F1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D92-4426-82A8-290E831E5F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ED92-4426-82A8-290E831E5F16}"/>
            </c:ext>
          </c:extLst>
        </c:ser>
        <c:dLbls>
          <c:showLegendKey val="0"/>
          <c:showVal val="0"/>
          <c:showCatName val="0"/>
          <c:showSerName val="0"/>
          <c:showPercent val="0"/>
          <c:showBubbleSize val="0"/>
        </c:dLbls>
        <c:gapWidth val="150"/>
        <c:shape val="box"/>
        <c:axId val="1882978175"/>
        <c:axId val="1"/>
        <c:axId val="0"/>
      </c:bar3DChart>
      <c:catAx>
        <c:axId val="18829781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7817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04F-46CD-9FA0-BACCCDB1F032}"/>
              </c:ext>
            </c:extLst>
          </c:dPt>
          <c:dPt>
            <c:idx val="1"/>
            <c:invertIfNegative val="0"/>
            <c:bubble3D val="0"/>
            <c:spPr>
              <a:solidFill>
                <a:srgbClr val="CC0000"/>
              </a:solidFill>
            </c:spPr>
            <c:extLst>
              <c:ext xmlns:c16="http://schemas.microsoft.com/office/drawing/2014/chart" uri="{C3380CC4-5D6E-409C-BE32-E72D297353CC}">
                <c16:uniqueId val="{00000001-D04F-46CD-9FA0-BACCCDB1F0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4F-46CD-9FA0-BACCCDB1F0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4F-46CD-9FA0-BACCCDB1F0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D04F-46CD-9FA0-BACCCDB1F032}"/>
            </c:ext>
          </c:extLst>
        </c:ser>
        <c:dLbls>
          <c:showLegendKey val="0"/>
          <c:showVal val="0"/>
          <c:showCatName val="0"/>
          <c:showSerName val="0"/>
          <c:showPercent val="0"/>
          <c:showBubbleSize val="0"/>
        </c:dLbls>
        <c:gapWidth val="150"/>
        <c:shape val="box"/>
        <c:axId val="1882981919"/>
        <c:axId val="1"/>
        <c:axId val="0"/>
      </c:bar3DChart>
      <c:catAx>
        <c:axId val="188298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8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BAC-4DD9-8AFD-39AD8C12F18B}"/>
              </c:ext>
            </c:extLst>
          </c:dPt>
          <c:dPt>
            <c:idx val="1"/>
            <c:invertIfNegative val="0"/>
            <c:bubble3D val="0"/>
            <c:spPr>
              <a:solidFill>
                <a:srgbClr val="C00000"/>
              </a:solidFill>
            </c:spPr>
            <c:extLst>
              <c:ext xmlns:c16="http://schemas.microsoft.com/office/drawing/2014/chart" uri="{C3380CC4-5D6E-409C-BE32-E72D297353CC}">
                <c16:uniqueId val="{00000001-EBAC-4DD9-8AFD-39AD8C12F1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AC-4DD9-8AFD-39AD8C12F1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AC-4DD9-8AFD-39AD8C12F1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0.8</c:v>
                </c:pt>
                <c:pt idx="2">
                  <c:v>0.2</c:v>
                </c:pt>
                <c:pt idx="3">
                  <c:v>0</c:v>
                </c:pt>
              </c:numCache>
            </c:numRef>
          </c:val>
          <c:extLst>
            <c:ext xmlns:c16="http://schemas.microsoft.com/office/drawing/2014/chart" uri="{C3380CC4-5D6E-409C-BE32-E72D297353CC}">
              <c16:uniqueId val="{00000004-EBAC-4DD9-8AFD-39AD8C12F18B}"/>
            </c:ext>
          </c:extLst>
        </c:ser>
        <c:dLbls>
          <c:showLegendKey val="0"/>
          <c:showVal val="0"/>
          <c:showCatName val="0"/>
          <c:showSerName val="0"/>
          <c:showPercent val="0"/>
          <c:showBubbleSize val="0"/>
        </c:dLbls>
        <c:gapWidth val="150"/>
        <c:shape val="box"/>
        <c:axId val="1878235055"/>
        <c:axId val="1"/>
        <c:axId val="0"/>
      </c:bar3DChart>
      <c:catAx>
        <c:axId val="18782350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505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062-4E8B-B106-35D0DF475E46}"/>
              </c:ext>
            </c:extLst>
          </c:dPt>
          <c:dPt>
            <c:idx val="1"/>
            <c:invertIfNegative val="0"/>
            <c:bubble3D val="0"/>
            <c:spPr>
              <a:solidFill>
                <a:srgbClr val="C00000"/>
              </a:solidFill>
            </c:spPr>
            <c:extLst>
              <c:ext xmlns:c16="http://schemas.microsoft.com/office/drawing/2014/chart" uri="{C3380CC4-5D6E-409C-BE32-E72D297353CC}">
                <c16:uniqueId val="{00000001-0062-4E8B-B106-35D0DF475E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062-4E8B-B106-35D0DF475E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62-4E8B-B106-35D0DF475E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extLst>
            <c:ext xmlns:c16="http://schemas.microsoft.com/office/drawing/2014/chart" uri="{C3380CC4-5D6E-409C-BE32-E72D297353CC}">
              <c16:uniqueId val="{00000004-0062-4E8B-B106-35D0DF475E46}"/>
            </c:ext>
          </c:extLst>
        </c:ser>
        <c:dLbls>
          <c:showLegendKey val="0"/>
          <c:showVal val="0"/>
          <c:showCatName val="0"/>
          <c:showSerName val="0"/>
          <c:showPercent val="0"/>
          <c:showBubbleSize val="0"/>
        </c:dLbls>
        <c:gapWidth val="150"/>
        <c:shape val="box"/>
        <c:axId val="1878227151"/>
        <c:axId val="1"/>
        <c:axId val="0"/>
      </c:bar3DChart>
      <c:catAx>
        <c:axId val="1878227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2715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68-4457-80F7-71B49506C512}"/>
              </c:ext>
            </c:extLst>
          </c:dPt>
          <c:dPt>
            <c:idx val="1"/>
            <c:invertIfNegative val="0"/>
            <c:bubble3D val="0"/>
            <c:spPr>
              <a:solidFill>
                <a:srgbClr val="C00000"/>
              </a:solidFill>
            </c:spPr>
            <c:extLst>
              <c:ext xmlns:c16="http://schemas.microsoft.com/office/drawing/2014/chart" uri="{C3380CC4-5D6E-409C-BE32-E72D297353CC}">
                <c16:uniqueId val="{00000001-A168-4457-80F7-71B49506C5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68-4457-80F7-71B49506C5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68-4457-80F7-71B49506C5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extLst>
            <c:ext xmlns:c16="http://schemas.microsoft.com/office/drawing/2014/chart" uri="{C3380CC4-5D6E-409C-BE32-E72D297353CC}">
              <c16:uniqueId val="{00000004-A168-4457-80F7-71B49506C512}"/>
            </c:ext>
          </c:extLst>
        </c:ser>
        <c:dLbls>
          <c:showLegendKey val="0"/>
          <c:showVal val="0"/>
          <c:showCatName val="0"/>
          <c:showSerName val="0"/>
          <c:showPercent val="0"/>
          <c:showBubbleSize val="0"/>
        </c:dLbls>
        <c:gapWidth val="150"/>
        <c:shape val="box"/>
        <c:axId val="1878230895"/>
        <c:axId val="1"/>
        <c:axId val="0"/>
      </c:bar3DChart>
      <c:catAx>
        <c:axId val="187823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089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F67-4D89-AA71-CA8DD0587EF8}"/>
              </c:ext>
            </c:extLst>
          </c:dPt>
          <c:dPt>
            <c:idx val="1"/>
            <c:invertIfNegative val="0"/>
            <c:bubble3D val="0"/>
            <c:spPr>
              <a:solidFill>
                <a:srgbClr val="C00000"/>
              </a:solidFill>
            </c:spPr>
            <c:extLst>
              <c:ext xmlns:c16="http://schemas.microsoft.com/office/drawing/2014/chart" uri="{C3380CC4-5D6E-409C-BE32-E72D297353CC}">
                <c16:uniqueId val="{00000001-2F67-4D89-AA71-CA8DD0587EF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F67-4D89-AA71-CA8DD0587EF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F67-4D89-AA71-CA8DD0587EF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2F67-4D89-AA71-CA8DD0587EF8}"/>
            </c:ext>
          </c:extLst>
        </c:ser>
        <c:dLbls>
          <c:showLegendKey val="0"/>
          <c:showVal val="0"/>
          <c:showCatName val="0"/>
          <c:showSerName val="0"/>
          <c:showPercent val="0"/>
          <c:showBubbleSize val="0"/>
        </c:dLbls>
        <c:gapWidth val="150"/>
        <c:shape val="box"/>
        <c:axId val="1878225903"/>
        <c:axId val="1"/>
        <c:axId val="0"/>
      </c:bar3DChart>
      <c:catAx>
        <c:axId val="18782259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259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B5-46DC-9B52-EC2C17F3A360}"/>
              </c:ext>
            </c:extLst>
          </c:dPt>
          <c:dPt>
            <c:idx val="1"/>
            <c:invertIfNegative val="0"/>
            <c:bubble3D val="0"/>
            <c:spPr>
              <a:solidFill>
                <a:srgbClr val="C00000"/>
              </a:solidFill>
            </c:spPr>
            <c:extLst>
              <c:ext xmlns:c16="http://schemas.microsoft.com/office/drawing/2014/chart" uri="{C3380CC4-5D6E-409C-BE32-E72D297353CC}">
                <c16:uniqueId val="{00000001-84B5-46DC-9B52-EC2C17F3A3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B5-46DC-9B52-EC2C17F3A3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B5-46DC-9B52-EC2C17F3A3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c:ext xmlns:c16="http://schemas.microsoft.com/office/drawing/2014/chart" uri="{C3380CC4-5D6E-409C-BE32-E72D297353CC}">
              <c16:uniqueId val="{00000004-84B5-46DC-9B52-EC2C17F3A360}"/>
            </c:ext>
          </c:extLst>
        </c:ser>
        <c:dLbls>
          <c:showLegendKey val="0"/>
          <c:showVal val="0"/>
          <c:showCatName val="0"/>
          <c:showSerName val="0"/>
          <c:showPercent val="0"/>
          <c:showBubbleSize val="0"/>
        </c:dLbls>
        <c:gapWidth val="150"/>
        <c:shape val="box"/>
        <c:axId val="1878245455"/>
        <c:axId val="1"/>
        <c:axId val="0"/>
      </c:bar3DChart>
      <c:catAx>
        <c:axId val="18782454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545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FF3-425B-AE14-53B7A88F8597}"/>
              </c:ext>
            </c:extLst>
          </c:dPt>
          <c:dPt>
            <c:idx val="1"/>
            <c:invertIfNegative val="0"/>
            <c:bubble3D val="0"/>
            <c:spPr>
              <a:solidFill>
                <a:srgbClr val="C00000"/>
              </a:solidFill>
            </c:spPr>
            <c:extLst>
              <c:ext xmlns:c16="http://schemas.microsoft.com/office/drawing/2014/chart" uri="{C3380CC4-5D6E-409C-BE32-E72D297353CC}">
                <c16:uniqueId val="{00000001-6FF3-425B-AE14-53B7A88F859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FF3-425B-AE14-53B7A88F859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FF3-425B-AE14-53B7A88F85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0.8</c:v>
                </c:pt>
                <c:pt idx="2">
                  <c:v>0.2</c:v>
                </c:pt>
                <c:pt idx="3">
                  <c:v>0</c:v>
                </c:pt>
              </c:numCache>
            </c:numRef>
          </c:val>
          <c:extLst>
            <c:ext xmlns:c16="http://schemas.microsoft.com/office/drawing/2014/chart" uri="{C3380CC4-5D6E-409C-BE32-E72D297353CC}">
              <c16:uniqueId val="{00000004-6FF3-425B-AE14-53B7A88F8597}"/>
            </c:ext>
          </c:extLst>
        </c:ser>
        <c:dLbls>
          <c:showLegendKey val="0"/>
          <c:showVal val="0"/>
          <c:showCatName val="0"/>
          <c:showSerName val="0"/>
          <c:showPercent val="0"/>
          <c:showBubbleSize val="0"/>
        </c:dLbls>
        <c:gapWidth val="150"/>
        <c:shape val="box"/>
        <c:axId val="1878229647"/>
        <c:axId val="1"/>
        <c:axId val="0"/>
      </c:bar3DChart>
      <c:catAx>
        <c:axId val="187822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2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C2-4E84-815E-DCEECC66437C}"/>
              </c:ext>
            </c:extLst>
          </c:dPt>
          <c:dPt>
            <c:idx val="1"/>
            <c:invertIfNegative val="0"/>
            <c:bubble3D val="0"/>
            <c:spPr>
              <a:solidFill>
                <a:srgbClr val="C00000"/>
              </a:solidFill>
            </c:spPr>
            <c:extLst>
              <c:ext xmlns:c16="http://schemas.microsoft.com/office/drawing/2014/chart" uri="{C3380CC4-5D6E-409C-BE32-E72D297353CC}">
                <c16:uniqueId val="{00000001-59C2-4E84-815E-DCEECC66437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C2-4E84-815E-DCEECC66437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C2-4E84-815E-DCEECC66437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59C2-4E84-815E-DCEECC66437C}"/>
            </c:ext>
          </c:extLst>
        </c:ser>
        <c:dLbls>
          <c:showLegendKey val="0"/>
          <c:showVal val="0"/>
          <c:showCatName val="0"/>
          <c:showSerName val="0"/>
          <c:showPercent val="0"/>
          <c:showBubbleSize val="0"/>
        </c:dLbls>
        <c:gapWidth val="150"/>
        <c:shape val="box"/>
        <c:axId val="1878231727"/>
        <c:axId val="1"/>
        <c:axId val="0"/>
      </c:bar3DChart>
      <c:catAx>
        <c:axId val="18782317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172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7B-4387-91C0-F9A7BDDDD3AF}"/>
              </c:ext>
            </c:extLst>
          </c:dPt>
          <c:dPt>
            <c:idx val="1"/>
            <c:invertIfNegative val="0"/>
            <c:bubble3D val="0"/>
            <c:spPr>
              <a:solidFill>
                <a:srgbClr val="C00000"/>
              </a:solidFill>
            </c:spPr>
            <c:extLst>
              <c:ext xmlns:c16="http://schemas.microsoft.com/office/drawing/2014/chart" uri="{C3380CC4-5D6E-409C-BE32-E72D297353CC}">
                <c16:uniqueId val="{00000001-B77B-4387-91C0-F9A7BDDDD3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7B-4387-91C0-F9A7BDDDD3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7B-4387-91C0-F9A7BDDDD3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extLst>
            <c:ext xmlns:c16="http://schemas.microsoft.com/office/drawing/2014/chart" uri="{C3380CC4-5D6E-409C-BE32-E72D297353CC}">
              <c16:uniqueId val="{00000004-B77B-4387-91C0-F9A7BDDDD3AF}"/>
            </c:ext>
          </c:extLst>
        </c:ser>
        <c:dLbls>
          <c:showLegendKey val="0"/>
          <c:showVal val="0"/>
          <c:showCatName val="0"/>
          <c:showSerName val="0"/>
          <c:showPercent val="0"/>
          <c:showBubbleSize val="0"/>
        </c:dLbls>
        <c:gapWidth val="150"/>
        <c:shape val="box"/>
        <c:axId val="1878230063"/>
        <c:axId val="1"/>
        <c:axId val="0"/>
      </c:bar3DChart>
      <c:catAx>
        <c:axId val="1878230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006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7EC-45F7-B632-2BB0978F4DE9}"/>
              </c:ext>
            </c:extLst>
          </c:dPt>
          <c:dPt>
            <c:idx val="1"/>
            <c:invertIfNegative val="0"/>
            <c:bubble3D val="0"/>
            <c:spPr>
              <a:solidFill>
                <a:srgbClr val="C00000"/>
              </a:solidFill>
            </c:spPr>
            <c:extLst>
              <c:ext xmlns:c16="http://schemas.microsoft.com/office/drawing/2014/chart" uri="{C3380CC4-5D6E-409C-BE32-E72D297353CC}">
                <c16:uniqueId val="{00000001-F7EC-45F7-B632-2BB0978F4D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EC-45F7-B632-2BB0978F4D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EC-45F7-B632-2BB0978F4D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0.5</c:v>
                </c:pt>
                <c:pt idx="3">
                  <c:v>0.5</c:v>
                </c:pt>
              </c:numCache>
            </c:numRef>
          </c:val>
          <c:extLst>
            <c:ext xmlns:c16="http://schemas.microsoft.com/office/drawing/2014/chart" uri="{C3380CC4-5D6E-409C-BE32-E72D297353CC}">
              <c16:uniqueId val="{00000004-F7EC-45F7-B632-2BB0978F4DE9}"/>
            </c:ext>
          </c:extLst>
        </c:ser>
        <c:dLbls>
          <c:showLegendKey val="0"/>
          <c:showVal val="0"/>
          <c:showCatName val="0"/>
          <c:showSerName val="0"/>
          <c:showPercent val="0"/>
          <c:showBubbleSize val="0"/>
        </c:dLbls>
        <c:gapWidth val="150"/>
        <c:shape val="box"/>
        <c:axId val="1878246703"/>
        <c:axId val="1"/>
        <c:axId val="0"/>
      </c:bar3DChart>
      <c:catAx>
        <c:axId val="18782467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670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C25-4083-890D-706288FA28A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C25-4083-890D-706288FA28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2-AC25-4083-890D-706288FA28AF}"/>
            </c:ext>
          </c:extLst>
        </c:ser>
        <c:ser>
          <c:idx val="0"/>
          <c:order val="1"/>
          <c:tx>
            <c:strRef>
              <c:f>Academica!$H$2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C25-4083-890D-706288FA28A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C25-4083-890D-706288FA28A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C25-4083-890D-706288FA28A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C25-4083-890D-706288FA28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AC25-4083-890D-706288FA28AF}"/>
            </c:ext>
          </c:extLst>
        </c:ser>
        <c:ser>
          <c:idx val="1"/>
          <c:order val="2"/>
          <c:tx>
            <c:strRef>
              <c:f>Academica!$M$2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C25-4083-890D-706288FA28AF}"/>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C25-4083-890D-706288FA28AF}"/>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AC25-4083-890D-706288FA28A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AC25-4083-890D-706288FA28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AC25-4083-890D-706288FA28AF}"/>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25-4083-890D-706288FA28AF}"/>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25-4083-890D-706288FA28AF}"/>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25-4083-890D-706288FA28AF}"/>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C25-4083-890D-706288FA28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C25-4083-890D-706288FA28AF}"/>
            </c:ext>
          </c:extLst>
        </c:ser>
        <c:dLbls>
          <c:showLegendKey val="0"/>
          <c:showVal val="0"/>
          <c:showCatName val="0"/>
          <c:showSerName val="0"/>
          <c:showPercent val="0"/>
          <c:showBubbleSize val="0"/>
        </c:dLbls>
        <c:smooth val="0"/>
        <c:axId val="1878237551"/>
        <c:axId val="1"/>
      </c:lineChart>
      <c:catAx>
        <c:axId val="18782375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755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FEF-4C1D-BBBA-D6BC52AF0BA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FEF-4C1D-BBBA-D6BC52AF0B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2-AFEF-4C1D-BBBA-D6BC52AF0BAC}"/>
            </c:ext>
          </c:extLst>
        </c:ser>
        <c:ser>
          <c:idx val="0"/>
          <c:order val="1"/>
          <c:tx>
            <c:strRef>
              <c:f>Academica!$H$2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FEF-4C1D-BBBA-D6BC52AF0BA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FEF-4C1D-BBBA-D6BC52AF0BA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FEF-4C1D-BBBA-D6BC52AF0BA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FEF-4C1D-BBBA-D6BC52AF0B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AFEF-4C1D-BBBA-D6BC52AF0BAC}"/>
            </c:ext>
          </c:extLst>
        </c:ser>
        <c:ser>
          <c:idx val="1"/>
          <c:order val="2"/>
          <c:tx>
            <c:strRef>
              <c:f>Academica!$M$2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FEF-4C1D-BBBA-D6BC52AF0BAC}"/>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FEF-4C1D-BBBA-D6BC52AF0BAC}"/>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AFEF-4C1D-BBBA-D6BC52AF0BAC}"/>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AFEF-4C1D-BBBA-D6BC52AF0BA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AFEF-4C1D-BBBA-D6BC52AF0BAC}"/>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EF-4C1D-BBBA-D6BC52AF0BAC}"/>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EF-4C1D-BBBA-D6BC52AF0BAC}"/>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FEF-4C1D-BBBA-D6BC52AF0BAC}"/>
            </c:ext>
          </c:extLst>
        </c:ser>
        <c:dLbls>
          <c:showLegendKey val="0"/>
          <c:showVal val="0"/>
          <c:showCatName val="0"/>
          <c:showSerName val="0"/>
          <c:showPercent val="0"/>
          <c:showBubbleSize val="0"/>
        </c:dLbls>
        <c:smooth val="0"/>
        <c:axId val="1878242127"/>
        <c:axId val="1"/>
      </c:lineChart>
      <c:catAx>
        <c:axId val="18782421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21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C340-48A9-95B6-65264C02E6C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C340-48A9-95B6-65264C02E6C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C340-48A9-95B6-65264C02E6C0}"/>
            </c:ext>
          </c:extLst>
        </c:ser>
        <c:ser>
          <c:idx val="0"/>
          <c:order val="1"/>
          <c:tx>
            <c:strRef>
              <c:f>Academica!$H$2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340-48A9-95B6-65264C02E6C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340-48A9-95B6-65264C02E6C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C340-48A9-95B6-65264C02E6C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C340-48A9-95B6-65264C02E6C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C340-48A9-95B6-65264C02E6C0}"/>
            </c:ext>
          </c:extLst>
        </c:ser>
        <c:ser>
          <c:idx val="1"/>
          <c:order val="2"/>
          <c:tx>
            <c:strRef>
              <c:f>Academica!$M$2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C340-48A9-95B6-65264C02E6C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C340-48A9-95B6-65264C02E6C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C340-48A9-95B6-65264C02E6C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C340-48A9-95B6-65264C02E6C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C-C340-48A9-95B6-65264C02E6C0}"/>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40-48A9-95B6-65264C02E6C0}"/>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40-48A9-95B6-65264C02E6C0}"/>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40-48A9-95B6-65264C02E6C0}"/>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40-48A9-95B6-65264C02E6C0}"/>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340-48A9-95B6-65264C02E6C0}"/>
            </c:ext>
          </c:extLst>
        </c:ser>
        <c:dLbls>
          <c:showLegendKey val="0"/>
          <c:showVal val="0"/>
          <c:showCatName val="0"/>
          <c:showSerName val="0"/>
          <c:showPercent val="0"/>
          <c:showBubbleSize val="0"/>
        </c:dLbls>
        <c:smooth val="0"/>
        <c:axId val="1878242543"/>
        <c:axId val="1"/>
      </c:lineChart>
      <c:catAx>
        <c:axId val="18782425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25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E01-4939-8091-3BB320591BB7}"/>
              </c:ext>
            </c:extLst>
          </c:dPt>
          <c:dPt>
            <c:idx val="1"/>
            <c:invertIfNegative val="0"/>
            <c:bubble3D val="0"/>
            <c:spPr>
              <a:solidFill>
                <a:srgbClr val="C00000"/>
              </a:solidFill>
            </c:spPr>
            <c:extLst>
              <c:ext xmlns:c16="http://schemas.microsoft.com/office/drawing/2014/chart" uri="{C3380CC4-5D6E-409C-BE32-E72D297353CC}">
                <c16:uniqueId val="{00000001-7E01-4939-8091-3BB320591B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E01-4939-8091-3BB320591B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01-4939-8091-3BB320591B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7E01-4939-8091-3BB320591BB7}"/>
            </c:ext>
          </c:extLst>
        </c:ser>
        <c:dLbls>
          <c:showLegendKey val="0"/>
          <c:showVal val="0"/>
          <c:showCatName val="0"/>
          <c:showSerName val="0"/>
          <c:showPercent val="0"/>
          <c:showBubbleSize val="0"/>
        </c:dLbls>
        <c:gapWidth val="150"/>
        <c:shape val="box"/>
        <c:axId val="1878242959"/>
        <c:axId val="1"/>
        <c:axId val="0"/>
      </c:bar3DChart>
      <c:catAx>
        <c:axId val="18782429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295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88-4D82-91BF-59EAAE0C4877}"/>
              </c:ext>
            </c:extLst>
          </c:dPt>
          <c:dPt>
            <c:idx val="1"/>
            <c:invertIfNegative val="0"/>
            <c:bubble3D val="0"/>
            <c:spPr>
              <a:solidFill>
                <a:srgbClr val="C00000"/>
              </a:solidFill>
            </c:spPr>
            <c:extLst>
              <c:ext xmlns:c16="http://schemas.microsoft.com/office/drawing/2014/chart" uri="{C3380CC4-5D6E-409C-BE32-E72D297353CC}">
                <c16:uniqueId val="{00000001-5A88-4D82-91BF-59EAAE0C48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88-4D82-91BF-59EAAE0C48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88-4D82-91BF-59EAAE0C48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5A88-4D82-91BF-59EAAE0C4877}"/>
            </c:ext>
          </c:extLst>
        </c:ser>
        <c:dLbls>
          <c:showLegendKey val="0"/>
          <c:showVal val="0"/>
          <c:showCatName val="0"/>
          <c:showSerName val="0"/>
          <c:showPercent val="0"/>
          <c:showBubbleSize val="0"/>
        </c:dLbls>
        <c:gapWidth val="150"/>
        <c:shape val="box"/>
        <c:axId val="1878232975"/>
        <c:axId val="1"/>
        <c:axId val="0"/>
      </c:bar3DChart>
      <c:catAx>
        <c:axId val="1878232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297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99-4021-87C5-B50A30DE05FB}"/>
              </c:ext>
            </c:extLst>
          </c:dPt>
          <c:dPt>
            <c:idx val="1"/>
            <c:invertIfNegative val="0"/>
            <c:bubble3D val="0"/>
            <c:spPr>
              <a:solidFill>
                <a:srgbClr val="C00000"/>
              </a:solidFill>
            </c:spPr>
            <c:extLst>
              <c:ext xmlns:c16="http://schemas.microsoft.com/office/drawing/2014/chart" uri="{C3380CC4-5D6E-409C-BE32-E72D297353CC}">
                <c16:uniqueId val="{00000001-3E99-4021-87C5-B50A30DE05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99-4021-87C5-B50A30DE05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99-4021-87C5-B50A30DE05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3E99-4021-87C5-B50A30DE05FB}"/>
            </c:ext>
          </c:extLst>
        </c:ser>
        <c:dLbls>
          <c:showLegendKey val="0"/>
          <c:showVal val="0"/>
          <c:showCatName val="0"/>
          <c:showSerName val="0"/>
          <c:showPercent val="0"/>
          <c:showBubbleSize val="0"/>
        </c:dLbls>
        <c:gapWidth val="150"/>
        <c:shape val="box"/>
        <c:axId val="1878234639"/>
        <c:axId val="1"/>
        <c:axId val="0"/>
      </c:bar3DChart>
      <c:catAx>
        <c:axId val="18782346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463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2022</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5F-4148-B9CC-9D48B307CE9A}"/>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F-4148-B9CC-9D48B307CE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7C5F-4148-B9CC-9D48B307CE9A}"/>
            </c:ext>
          </c:extLst>
        </c:ser>
        <c:ser>
          <c:idx val="0"/>
          <c:order val="1"/>
          <c:tx>
            <c:strRef>
              <c:f>Academica!$H$2</c:f>
              <c:strCache>
                <c:ptCount val="1"/>
                <c:pt idx="0">
                  <c:v>AÑO 2023</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5F-4148-B9CC-9D48B307CE9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5F-4148-B9CC-9D48B307CE9A}"/>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5F-4148-B9CC-9D48B307CE9A}"/>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5F-4148-B9CC-9D48B307CE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0.33333333333333331</c:v>
                </c:pt>
                <c:pt idx="1">
                  <c:v>0.16666666666666666</c:v>
                </c:pt>
                <c:pt idx="2">
                  <c:v>0.5</c:v>
                </c:pt>
                <c:pt idx="3">
                  <c:v>0</c:v>
                </c:pt>
              </c:numCache>
            </c:numRef>
          </c:val>
          <c:smooth val="0"/>
          <c:extLst>
            <c:ext xmlns:c16="http://schemas.microsoft.com/office/drawing/2014/chart" uri="{C3380CC4-5D6E-409C-BE32-E72D297353CC}">
              <c16:uniqueId val="{00000007-7C5F-4148-B9CC-9D48B307CE9A}"/>
            </c:ext>
          </c:extLst>
        </c:ser>
        <c:ser>
          <c:idx val="1"/>
          <c:order val="2"/>
          <c:tx>
            <c:strRef>
              <c:f>Academica!$M$2</c:f>
              <c:strCache>
                <c:ptCount val="1"/>
                <c:pt idx="0">
                  <c:v>AÑO 2024</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5F-4148-B9CC-9D48B307CE9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5F-4148-B9CC-9D48B307CE9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5F-4148-B9CC-9D48B307CE9A}"/>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5F-4148-B9CC-9D48B307CE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7C5F-4148-B9CC-9D48B307CE9A}"/>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C5F-4148-B9CC-9D48B307CE9A}"/>
            </c:ext>
          </c:extLst>
        </c:ser>
        <c:dLbls>
          <c:showLegendKey val="0"/>
          <c:showVal val="0"/>
          <c:showCatName val="0"/>
          <c:showSerName val="0"/>
          <c:showPercent val="0"/>
          <c:showBubbleSize val="0"/>
        </c:dLbls>
        <c:smooth val="0"/>
        <c:axId val="1878263759"/>
        <c:axId val="1"/>
      </c:lineChart>
      <c:catAx>
        <c:axId val="187826375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375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13A-4765-B1FA-7155849614E9}"/>
              </c:ext>
            </c:extLst>
          </c:dPt>
          <c:dPt>
            <c:idx val="1"/>
            <c:invertIfNegative val="0"/>
            <c:bubble3D val="0"/>
            <c:spPr>
              <a:solidFill>
                <a:srgbClr val="C00000"/>
              </a:solidFill>
            </c:spPr>
            <c:extLst>
              <c:ext xmlns:c16="http://schemas.microsoft.com/office/drawing/2014/chart" uri="{C3380CC4-5D6E-409C-BE32-E72D297353CC}">
                <c16:uniqueId val="{00000001-E13A-4765-B1FA-7155849614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3A-4765-B1FA-7155849614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3A-4765-B1FA-7155849614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13A-4765-B1FA-7155849614E9}"/>
            </c:ext>
          </c:extLst>
        </c:ser>
        <c:dLbls>
          <c:showLegendKey val="0"/>
          <c:showVal val="0"/>
          <c:showCatName val="0"/>
          <c:showSerName val="0"/>
          <c:showPercent val="0"/>
          <c:showBubbleSize val="0"/>
        </c:dLbls>
        <c:gapWidth val="150"/>
        <c:shape val="box"/>
        <c:axId val="1878268335"/>
        <c:axId val="1"/>
        <c:axId val="0"/>
      </c:bar3DChart>
      <c:catAx>
        <c:axId val="18782683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83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86B-411D-85C3-ECD67B8E3272}"/>
              </c:ext>
            </c:extLst>
          </c:dPt>
          <c:dPt>
            <c:idx val="1"/>
            <c:invertIfNegative val="0"/>
            <c:bubble3D val="0"/>
            <c:spPr>
              <a:solidFill>
                <a:srgbClr val="C00000"/>
              </a:solidFill>
            </c:spPr>
            <c:extLst>
              <c:ext xmlns:c16="http://schemas.microsoft.com/office/drawing/2014/chart" uri="{C3380CC4-5D6E-409C-BE32-E72D297353CC}">
                <c16:uniqueId val="{00000001-486B-411D-85C3-ECD67B8E32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86B-411D-85C3-ECD67B8E32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86B-411D-85C3-ECD67B8E3272}"/>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86B-411D-85C3-ECD67B8E3272}"/>
            </c:ext>
          </c:extLst>
        </c:ser>
        <c:dLbls>
          <c:showLegendKey val="0"/>
          <c:showVal val="0"/>
          <c:showCatName val="0"/>
          <c:showSerName val="0"/>
          <c:showPercent val="0"/>
          <c:showBubbleSize val="0"/>
        </c:dLbls>
        <c:gapWidth val="150"/>
        <c:shape val="box"/>
        <c:axId val="1878264175"/>
        <c:axId val="1"/>
        <c:axId val="0"/>
      </c:bar3DChart>
      <c:catAx>
        <c:axId val="18782641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41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66E8-4E07-BD42-CED8C77410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66E8-4E07-BD42-CED8C77410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66E8-4E07-BD42-CED8C7741070}"/>
            </c:ext>
          </c:extLst>
        </c:ser>
        <c:dLbls>
          <c:showLegendKey val="0"/>
          <c:showVal val="0"/>
          <c:showCatName val="0"/>
          <c:showSerName val="0"/>
          <c:showPercent val="0"/>
          <c:showBubbleSize val="0"/>
        </c:dLbls>
        <c:gapWidth val="150"/>
        <c:shape val="box"/>
        <c:axId val="1878267503"/>
        <c:axId val="1"/>
        <c:axId val="0"/>
      </c:bar3DChart>
      <c:catAx>
        <c:axId val="18782675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75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37C-456B-BE2F-EA76892E0B1B}"/>
              </c:ext>
            </c:extLst>
          </c:dPt>
          <c:dPt>
            <c:idx val="1"/>
            <c:invertIfNegative val="0"/>
            <c:bubble3D val="0"/>
            <c:spPr>
              <a:solidFill>
                <a:srgbClr val="C00000"/>
              </a:solidFill>
            </c:spPr>
            <c:extLst>
              <c:ext xmlns:c16="http://schemas.microsoft.com/office/drawing/2014/chart" uri="{C3380CC4-5D6E-409C-BE32-E72D297353CC}">
                <c16:uniqueId val="{00000001-037C-456B-BE2F-EA76892E0B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37C-456B-BE2F-EA76892E0B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37C-456B-BE2F-EA76892E0B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037C-456B-BE2F-EA76892E0B1B}"/>
            </c:ext>
          </c:extLst>
        </c:ser>
        <c:dLbls>
          <c:showLegendKey val="0"/>
          <c:showVal val="0"/>
          <c:showCatName val="0"/>
          <c:showSerName val="0"/>
          <c:showPercent val="0"/>
          <c:showBubbleSize val="0"/>
        </c:dLbls>
        <c:gapWidth val="150"/>
        <c:shape val="box"/>
        <c:axId val="1878250031"/>
        <c:axId val="1"/>
        <c:axId val="0"/>
      </c:bar3DChart>
      <c:catAx>
        <c:axId val="18782500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00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946-4136-8505-9C76A80C0D68}"/>
              </c:ext>
            </c:extLst>
          </c:dPt>
          <c:dPt>
            <c:idx val="1"/>
            <c:invertIfNegative val="0"/>
            <c:bubble3D val="0"/>
            <c:spPr>
              <a:solidFill>
                <a:srgbClr val="C00000"/>
              </a:solidFill>
            </c:spPr>
            <c:extLst>
              <c:ext xmlns:c16="http://schemas.microsoft.com/office/drawing/2014/chart" uri="{C3380CC4-5D6E-409C-BE32-E72D297353CC}">
                <c16:uniqueId val="{00000001-E946-4136-8505-9C76A80C0D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946-4136-8505-9C76A80C0D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946-4136-8505-9C76A80C0D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E946-4136-8505-9C76A80C0D68}"/>
            </c:ext>
          </c:extLst>
        </c:ser>
        <c:dLbls>
          <c:showLegendKey val="0"/>
          <c:showVal val="0"/>
          <c:showCatName val="0"/>
          <c:showSerName val="0"/>
          <c:showPercent val="0"/>
          <c:showBubbleSize val="0"/>
        </c:dLbls>
        <c:gapWidth val="150"/>
        <c:shape val="box"/>
        <c:axId val="1878243791"/>
        <c:axId val="1"/>
        <c:axId val="0"/>
      </c:bar3DChart>
      <c:catAx>
        <c:axId val="1878243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379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C3-4111-8E8A-24A478F30D8F}"/>
              </c:ext>
            </c:extLst>
          </c:dPt>
          <c:dPt>
            <c:idx val="1"/>
            <c:invertIfNegative val="0"/>
            <c:bubble3D val="0"/>
            <c:spPr>
              <a:solidFill>
                <a:srgbClr val="C00000"/>
              </a:solidFill>
            </c:spPr>
            <c:extLst>
              <c:ext xmlns:c16="http://schemas.microsoft.com/office/drawing/2014/chart" uri="{C3380CC4-5D6E-409C-BE32-E72D297353CC}">
                <c16:uniqueId val="{00000001-F6C3-4111-8E8A-24A478F30D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C3-4111-8E8A-24A478F30D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C3-4111-8E8A-24A478F30D8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F6C3-4111-8E8A-24A478F30D8F}"/>
            </c:ext>
          </c:extLst>
        </c:ser>
        <c:dLbls>
          <c:showLegendKey val="0"/>
          <c:showVal val="0"/>
          <c:showCatName val="0"/>
          <c:showSerName val="0"/>
          <c:showPercent val="0"/>
          <c:showBubbleSize val="0"/>
        </c:dLbls>
        <c:gapWidth val="150"/>
        <c:shape val="box"/>
        <c:axId val="1878251279"/>
        <c:axId val="1"/>
        <c:axId val="0"/>
      </c:bar3DChart>
      <c:catAx>
        <c:axId val="18782512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12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F2-4ED9-ABF9-81D013AE870B}"/>
              </c:ext>
            </c:extLst>
          </c:dPt>
          <c:dPt>
            <c:idx val="1"/>
            <c:invertIfNegative val="0"/>
            <c:bubble3D val="0"/>
            <c:spPr>
              <a:solidFill>
                <a:srgbClr val="C00000"/>
              </a:solidFill>
            </c:spPr>
            <c:extLst>
              <c:ext xmlns:c16="http://schemas.microsoft.com/office/drawing/2014/chart" uri="{C3380CC4-5D6E-409C-BE32-E72D297353CC}">
                <c16:uniqueId val="{00000001-3DF2-4ED9-ABF9-81D013AE87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F2-4ED9-ABF9-81D013AE87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F2-4ED9-ABF9-81D013AE87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3DF2-4ED9-ABF9-81D013AE870B}"/>
            </c:ext>
          </c:extLst>
        </c:ser>
        <c:dLbls>
          <c:showLegendKey val="0"/>
          <c:showVal val="0"/>
          <c:showCatName val="0"/>
          <c:showSerName val="0"/>
          <c:showPercent val="0"/>
          <c:showBubbleSize val="0"/>
        </c:dLbls>
        <c:gapWidth val="150"/>
        <c:shape val="box"/>
        <c:axId val="1878271663"/>
        <c:axId val="1"/>
        <c:axId val="0"/>
      </c:bar3DChart>
      <c:catAx>
        <c:axId val="1878271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16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6FD-4B55-BF4D-552795EE1330}"/>
              </c:ext>
            </c:extLst>
          </c:dPt>
          <c:dPt>
            <c:idx val="1"/>
            <c:invertIfNegative val="0"/>
            <c:bubble3D val="0"/>
            <c:spPr>
              <a:solidFill>
                <a:srgbClr val="C00000"/>
              </a:solidFill>
            </c:spPr>
            <c:extLst>
              <c:ext xmlns:c16="http://schemas.microsoft.com/office/drawing/2014/chart" uri="{C3380CC4-5D6E-409C-BE32-E72D297353CC}">
                <c16:uniqueId val="{00000001-76FD-4B55-BF4D-552795EE133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6FD-4B55-BF4D-552795EE133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6FD-4B55-BF4D-552795EE13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1</c:v>
                </c:pt>
                <c:pt idx="1">
                  <c:v>0</c:v>
                </c:pt>
                <c:pt idx="2">
                  <c:v>0</c:v>
                </c:pt>
                <c:pt idx="3">
                  <c:v>0</c:v>
                </c:pt>
              </c:numCache>
            </c:numRef>
          </c:val>
          <c:extLst>
            <c:ext xmlns:c16="http://schemas.microsoft.com/office/drawing/2014/chart" uri="{C3380CC4-5D6E-409C-BE32-E72D297353CC}">
              <c16:uniqueId val="{00000004-76FD-4B55-BF4D-552795EE1330}"/>
            </c:ext>
          </c:extLst>
        </c:ser>
        <c:dLbls>
          <c:showLegendKey val="0"/>
          <c:showVal val="0"/>
          <c:showCatName val="0"/>
          <c:showSerName val="0"/>
          <c:showPercent val="0"/>
          <c:showBubbleSize val="0"/>
        </c:dLbls>
        <c:gapWidth val="150"/>
        <c:shape val="box"/>
        <c:axId val="1878258767"/>
        <c:axId val="1"/>
        <c:axId val="0"/>
      </c:bar3DChart>
      <c:catAx>
        <c:axId val="18782587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87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BE-4093-982F-F0EC4F50A817}"/>
              </c:ext>
            </c:extLst>
          </c:dPt>
          <c:dPt>
            <c:idx val="1"/>
            <c:invertIfNegative val="0"/>
            <c:bubble3D val="0"/>
            <c:spPr>
              <a:solidFill>
                <a:srgbClr val="C00000"/>
              </a:solidFill>
            </c:spPr>
            <c:extLst>
              <c:ext xmlns:c16="http://schemas.microsoft.com/office/drawing/2014/chart" uri="{C3380CC4-5D6E-409C-BE32-E72D297353CC}">
                <c16:uniqueId val="{00000001-DBBE-4093-982F-F0EC4F50A8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BE-4093-982F-F0EC4F50A8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BE-4093-982F-F0EC4F50A8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c:v>
                </c:pt>
                <c:pt idx="2">
                  <c:v>0</c:v>
                </c:pt>
                <c:pt idx="3">
                  <c:v>0.14285714285714285</c:v>
                </c:pt>
              </c:numCache>
            </c:numRef>
          </c:val>
          <c:extLst>
            <c:ext xmlns:c16="http://schemas.microsoft.com/office/drawing/2014/chart" uri="{C3380CC4-5D6E-409C-BE32-E72D297353CC}">
              <c16:uniqueId val="{00000004-DBBE-4093-982F-F0EC4F50A817}"/>
            </c:ext>
          </c:extLst>
        </c:ser>
        <c:dLbls>
          <c:showLegendKey val="0"/>
          <c:showVal val="0"/>
          <c:showCatName val="0"/>
          <c:showSerName val="0"/>
          <c:showPercent val="0"/>
          <c:showBubbleSize val="0"/>
        </c:dLbls>
        <c:gapWidth val="150"/>
        <c:shape val="box"/>
        <c:axId val="1878257935"/>
        <c:axId val="1"/>
        <c:axId val="0"/>
      </c:bar3DChart>
      <c:catAx>
        <c:axId val="18782579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79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174-4D3E-8022-B7146DB66FAD}"/>
              </c:ext>
            </c:extLst>
          </c:dPt>
          <c:dPt>
            <c:idx val="1"/>
            <c:invertIfNegative val="0"/>
            <c:bubble3D val="0"/>
            <c:spPr>
              <a:solidFill>
                <a:srgbClr val="C00000"/>
              </a:solidFill>
            </c:spPr>
            <c:extLst>
              <c:ext xmlns:c16="http://schemas.microsoft.com/office/drawing/2014/chart" uri="{C3380CC4-5D6E-409C-BE32-E72D297353CC}">
                <c16:uniqueId val="{00000001-D174-4D3E-8022-B7146DB66F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174-4D3E-8022-B7146DB66F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174-4D3E-8022-B7146DB66F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0.7142857142857143</c:v>
                </c:pt>
                <c:pt idx="1">
                  <c:v>0.14285714285714285</c:v>
                </c:pt>
                <c:pt idx="2">
                  <c:v>0.14285714285714285</c:v>
                </c:pt>
                <c:pt idx="3">
                  <c:v>0</c:v>
                </c:pt>
              </c:numCache>
            </c:numRef>
          </c:val>
          <c:extLst>
            <c:ext xmlns:c16="http://schemas.microsoft.com/office/drawing/2014/chart" uri="{C3380CC4-5D6E-409C-BE32-E72D297353CC}">
              <c16:uniqueId val="{00000004-D174-4D3E-8022-B7146DB66FAD}"/>
            </c:ext>
          </c:extLst>
        </c:ser>
        <c:dLbls>
          <c:showLegendKey val="0"/>
          <c:showVal val="0"/>
          <c:showCatName val="0"/>
          <c:showSerName val="0"/>
          <c:showPercent val="0"/>
          <c:showBubbleSize val="0"/>
        </c:dLbls>
        <c:gapWidth val="150"/>
        <c:shape val="box"/>
        <c:axId val="1878270415"/>
        <c:axId val="1"/>
        <c:axId val="0"/>
      </c:bar3DChart>
      <c:catAx>
        <c:axId val="18782704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04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98-438E-A441-200F0A0FBF48}"/>
              </c:ext>
            </c:extLst>
          </c:dPt>
          <c:dPt>
            <c:idx val="1"/>
            <c:invertIfNegative val="0"/>
            <c:bubble3D val="0"/>
            <c:spPr>
              <a:solidFill>
                <a:srgbClr val="C00000"/>
              </a:solidFill>
            </c:spPr>
            <c:extLst>
              <c:ext xmlns:c16="http://schemas.microsoft.com/office/drawing/2014/chart" uri="{C3380CC4-5D6E-409C-BE32-E72D297353CC}">
                <c16:uniqueId val="{00000001-E798-438E-A441-200F0A0FBF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98-438E-A441-200F0A0FBF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98-438E-A441-200F0A0FBF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E798-438E-A441-200F0A0FBF48}"/>
            </c:ext>
          </c:extLst>
        </c:ser>
        <c:dLbls>
          <c:showLegendKey val="0"/>
          <c:showVal val="0"/>
          <c:showCatName val="0"/>
          <c:showSerName val="0"/>
          <c:showPercent val="0"/>
          <c:showBubbleSize val="0"/>
        </c:dLbls>
        <c:gapWidth val="150"/>
        <c:shape val="box"/>
        <c:axId val="1878252111"/>
        <c:axId val="1"/>
        <c:axId val="0"/>
      </c:bar3DChart>
      <c:catAx>
        <c:axId val="1878252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21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B59-4FB8-B243-0005336591A5}"/>
              </c:ext>
            </c:extLst>
          </c:dPt>
          <c:dPt>
            <c:idx val="1"/>
            <c:invertIfNegative val="0"/>
            <c:bubble3D val="0"/>
            <c:spPr>
              <a:solidFill>
                <a:srgbClr val="C00000"/>
              </a:solidFill>
            </c:spPr>
            <c:extLst>
              <c:ext xmlns:c16="http://schemas.microsoft.com/office/drawing/2014/chart" uri="{C3380CC4-5D6E-409C-BE32-E72D297353CC}">
                <c16:uniqueId val="{00000001-5B59-4FB8-B243-0005336591A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B59-4FB8-B243-0005336591A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B59-4FB8-B243-0005336591A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extLst>
            <c:ext xmlns:c16="http://schemas.microsoft.com/office/drawing/2014/chart" uri="{C3380CC4-5D6E-409C-BE32-E72D297353CC}">
              <c16:uniqueId val="{00000004-5B59-4FB8-B243-0005336591A5}"/>
            </c:ext>
          </c:extLst>
        </c:ser>
        <c:dLbls>
          <c:showLegendKey val="0"/>
          <c:showVal val="0"/>
          <c:showCatName val="0"/>
          <c:showSerName val="0"/>
          <c:showPercent val="0"/>
          <c:showBubbleSize val="0"/>
        </c:dLbls>
        <c:gapWidth val="150"/>
        <c:shape val="box"/>
        <c:axId val="1878267919"/>
        <c:axId val="1"/>
        <c:axId val="0"/>
      </c:bar3DChart>
      <c:catAx>
        <c:axId val="18782679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79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55C-4B2A-8A0D-1FDD54ADED9A}"/>
              </c:ext>
            </c:extLst>
          </c:dPt>
          <c:dPt>
            <c:idx val="1"/>
            <c:invertIfNegative val="0"/>
            <c:bubble3D val="0"/>
            <c:spPr>
              <a:solidFill>
                <a:srgbClr val="C00000"/>
              </a:solidFill>
            </c:spPr>
            <c:extLst>
              <c:ext xmlns:c16="http://schemas.microsoft.com/office/drawing/2014/chart" uri="{C3380CC4-5D6E-409C-BE32-E72D297353CC}">
                <c16:uniqueId val="{00000001-A55C-4B2A-8A0D-1FDD54ADED9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55C-4B2A-8A0D-1FDD54ADED9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55C-4B2A-8A0D-1FDD54ADED9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1</c:v>
                </c:pt>
                <c:pt idx="2">
                  <c:v>0</c:v>
                </c:pt>
                <c:pt idx="3">
                  <c:v>0</c:v>
                </c:pt>
              </c:numCache>
            </c:numRef>
          </c:val>
          <c:extLst>
            <c:ext xmlns:c16="http://schemas.microsoft.com/office/drawing/2014/chart" uri="{C3380CC4-5D6E-409C-BE32-E72D297353CC}">
              <c16:uniqueId val="{00000004-A55C-4B2A-8A0D-1FDD54ADED9A}"/>
            </c:ext>
          </c:extLst>
        </c:ser>
        <c:dLbls>
          <c:showLegendKey val="0"/>
          <c:showVal val="0"/>
          <c:showCatName val="0"/>
          <c:showSerName val="0"/>
          <c:showPercent val="0"/>
          <c:showBubbleSize val="0"/>
        </c:dLbls>
        <c:gapWidth val="150"/>
        <c:shape val="box"/>
        <c:axId val="1878269583"/>
        <c:axId val="1"/>
        <c:axId val="0"/>
      </c:bar3DChart>
      <c:catAx>
        <c:axId val="187826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19B-444C-BF99-E6C759D4AB7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19B-444C-BF99-E6C759D4AB7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E19B-444C-BF99-E6C759D4AB7A}"/>
            </c:ext>
          </c:extLst>
        </c:ser>
        <c:ser>
          <c:idx val="0"/>
          <c:order val="1"/>
          <c:tx>
            <c:strRef>
              <c:f>Admon!$H$2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19B-444C-BF99-E6C759D4AB7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19B-444C-BF99-E6C759D4AB7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19B-444C-BF99-E6C759D4AB7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19B-444C-BF99-E6C759D4AB7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E19B-444C-BF99-E6C759D4AB7A}"/>
            </c:ext>
          </c:extLst>
        </c:ser>
        <c:ser>
          <c:idx val="1"/>
          <c:order val="2"/>
          <c:tx>
            <c:strRef>
              <c:f>Admon!$M$2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19B-444C-BF99-E6C759D4AB7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19B-444C-BF99-E6C759D4AB7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E19B-444C-BF99-E6C759D4AB7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E19B-444C-BF99-E6C759D4AB7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E19B-444C-BF99-E6C759D4AB7A}"/>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9B-444C-BF99-E6C759D4AB7A}"/>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9B-444C-BF99-E6C759D4AB7A}"/>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9B-444C-BF99-E6C759D4AB7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E19B-444C-BF99-E6C759D4AB7A}"/>
            </c:ext>
          </c:extLst>
        </c:ser>
        <c:dLbls>
          <c:showLegendKey val="0"/>
          <c:showVal val="0"/>
          <c:showCatName val="0"/>
          <c:showSerName val="0"/>
          <c:showPercent val="0"/>
          <c:showBubbleSize val="0"/>
        </c:dLbls>
        <c:smooth val="0"/>
        <c:axId val="1878252943"/>
        <c:axId val="1"/>
      </c:lineChart>
      <c:catAx>
        <c:axId val="187825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2022</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A8-49CB-BE9B-5702679809B7}"/>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A8-49CB-BE9B-5702679809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2-05A8-49CB-BE9B-5702679809B7}"/>
            </c:ext>
          </c:extLst>
        </c:ser>
        <c:ser>
          <c:idx val="0"/>
          <c:order val="1"/>
          <c:tx>
            <c:strRef>
              <c:f>Admon!$H$2</c:f>
              <c:strCache>
                <c:ptCount val="1"/>
                <c:pt idx="0">
                  <c:v>AÑO 2023</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A8-49CB-BE9B-5702679809B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A8-49CB-BE9B-5702679809B7}"/>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A8-49CB-BE9B-5702679809B7}"/>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A8-49CB-BE9B-5702679809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c:v>
                </c:pt>
                <c:pt idx="2">
                  <c:v>0</c:v>
                </c:pt>
                <c:pt idx="3">
                  <c:v>0.14285714285714285</c:v>
                </c:pt>
              </c:numCache>
            </c:numRef>
          </c:val>
          <c:smooth val="0"/>
          <c:extLst>
            <c:ext xmlns:c16="http://schemas.microsoft.com/office/drawing/2014/chart" uri="{C3380CC4-5D6E-409C-BE32-E72D297353CC}">
              <c16:uniqueId val="{00000007-05A8-49CB-BE9B-5702679809B7}"/>
            </c:ext>
          </c:extLst>
        </c:ser>
        <c:ser>
          <c:idx val="1"/>
          <c:order val="2"/>
          <c:tx>
            <c:strRef>
              <c:f>Directiva!$M$2</c:f>
              <c:strCache>
                <c:ptCount val="1"/>
                <c:pt idx="0">
                  <c:v>AÑO 2024</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A8-49CB-BE9B-5702679809B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A8-49CB-BE9B-5702679809B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A8-49CB-BE9B-5702679809B7}"/>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A8-49CB-BE9B-5702679809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C-05A8-49CB-BE9B-5702679809B7}"/>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A8-49CB-BE9B-5702679809B7}"/>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5A8-49CB-BE9B-5702679809B7}"/>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A8-49CB-BE9B-5702679809B7}"/>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A8-49CB-BE9B-5702679809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5A8-49CB-BE9B-5702679809B7}"/>
            </c:ext>
          </c:extLst>
        </c:ser>
        <c:dLbls>
          <c:showLegendKey val="0"/>
          <c:showVal val="0"/>
          <c:showCatName val="0"/>
          <c:showSerName val="0"/>
          <c:showPercent val="0"/>
          <c:showBubbleSize val="0"/>
        </c:dLbls>
        <c:smooth val="0"/>
        <c:axId val="1878248367"/>
        <c:axId val="1"/>
      </c:lineChart>
      <c:catAx>
        <c:axId val="18782483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83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2AD-4B6D-9F36-6DA2559E6EF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2AD-4B6D-9F36-6DA2559E6E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2AD-4B6D-9F36-6DA2559E6EF9}"/>
            </c:ext>
          </c:extLst>
        </c:ser>
        <c:ser>
          <c:idx val="0"/>
          <c:order val="1"/>
          <c:tx>
            <c:strRef>
              <c:f>Admon!$H$2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2AD-4B6D-9F36-6DA2559E6EF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2AD-4B6D-9F36-6DA2559E6EF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2AD-4B6D-9F36-6DA2559E6EF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2AD-4B6D-9F36-6DA2559E6E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E2AD-4B6D-9F36-6DA2559E6EF9}"/>
            </c:ext>
          </c:extLst>
        </c:ser>
        <c:ser>
          <c:idx val="1"/>
          <c:order val="2"/>
          <c:tx>
            <c:strRef>
              <c:f>Admon!$M$2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2AD-4B6D-9F36-6DA2559E6EF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2AD-4B6D-9F36-6DA2559E6EF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E2AD-4B6D-9F36-6DA2559E6EF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E2AD-4B6D-9F36-6DA2559E6E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E2AD-4B6D-9F36-6DA2559E6EF9}"/>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AD-4B6D-9F36-6DA2559E6EF9}"/>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AD-4B6D-9F36-6DA2559E6E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E2AD-4B6D-9F36-6DA2559E6EF9}"/>
            </c:ext>
          </c:extLst>
        </c:ser>
        <c:dLbls>
          <c:showLegendKey val="0"/>
          <c:showVal val="0"/>
          <c:showCatName val="0"/>
          <c:showSerName val="0"/>
          <c:showPercent val="0"/>
          <c:showBubbleSize val="0"/>
        </c:dLbls>
        <c:smooth val="0"/>
        <c:axId val="1878261263"/>
        <c:axId val="1"/>
      </c:lineChart>
      <c:catAx>
        <c:axId val="18782612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12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CD-4D43-B6BE-AF2D83539675}"/>
              </c:ext>
            </c:extLst>
          </c:dPt>
          <c:dPt>
            <c:idx val="1"/>
            <c:invertIfNegative val="0"/>
            <c:bubble3D val="0"/>
            <c:spPr>
              <a:solidFill>
                <a:srgbClr val="C00000"/>
              </a:solidFill>
            </c:spPr>
            <c:extLst>
              <c:ext xmlns:c16="http://schemas.microsoft.com/office/drawing/2014/chart" uri="{C3380CC4-5D6E-409C-BE32-E72D297353CC}">
                <c16:uniqueId val="{00000001-B0CD-4D43-B6BE-AF2D835396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CD-4D43-B6BE-AF2D835396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CD-4D43-B6BE-AF2D835396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0.3</c:v>
                </c:pt>
                <c:pt idx="1">
                  <c:v>0.5</c:v>
                </c:pt>
                <c:pt idx="2">
                  <c:v>0.2</c:v>
                </c:pt>
                <c:pt idx="3">
                  <c:v>0</c:v>
                </c:pt>
              </c:numCache>
            </c:numRef>
          </c:val>
          <c:extLst>
            <c:ext xmlns:c16="http://schemas.microsoft.com/office/drawing/2014/chart" uri="{C3380CC4-5D6E-409C-BE32-E72D297353CC}">
              <c16:uniqueId val="{00000004-B0CD-4D43-B6BE-AF2D83539675}"/>
            </c:ext>
          </c:extLst>
        </c:ser>
        <c:dLbls>
          <c:showLegendKey val="0"/>
          <c:showVal val="0"/>
          <c:showCatName val="0"/>
          <c:showSerName val="0"/>
          <c:showPercent val="0"/>
          <c:showBubbleSize val="0"/>
        </c:dLbls>
        <c:gapWidth val="150"/>
        <c:shape val="box"/>
        <c:axId val="1878262927"/>
        <c:axId val="1"/>
        <c:axId val="0"/>
      </c:bar3DChart>
      <c:catAx>
        <c:axId val="1878262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292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D0-4B5C-8687-B65C2417CD07}"/>
              </c:ext>
            </c:extLst>
          </c:dPt>
          <c:dPt>
            <c:idx val="1"/>
            <c:invertIfNegative val="0"/>
            <c:bubble3D val="0"/>
            <c:spPr>
              <a:solidFill>
                <a:srgbClr val="C00000"/>
              </a:solidFill>
            </c:spPr>
            <c:extLst>
              <c:ext xmlns:c16="http://schemas.microsoft.com/office/drawing/2014/chart" uri="{C3380CC4-5D6E-409C-BE32-E72D297353CC}">
                <c16:uniqueId val="{00000001-2AD0-4B5C-8687-B65C2417CD0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D0-4B5C-8687-B65C2417CD0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D0-4B5C-8687-B65C2417CD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0.6</c:v>
                </c:pt>
                <c:pt idx="2">
                  <c:v>0.1</c:v>
                </c:pt>
                <c:pt idx="3">
                  <c:v>0</c:v>
                </c:pt>
              </c:numCache>
            </c:numRef>
          </c:val>
          <c:extLst>
            <c:ext xmlns:c16="http://schemas.microsoft.com/office/drawing/2014/chart" uri="{C3380CC4-5D6E-409C-BE32-E72D297353CC}">
              <c16:uniqueId val="{00000004-2AD0-4B5C-8687-B65C2417CD07}"/>
            </c:ext>
          </c:extLst>
        </c:ser>
        <c:dLbls>
          <c:showLegendKey val="0"/>
          <c:showVal val="0"/>
          <c:showCatName val="0"/>
          <c:showSerName val="0"/>
          <c:showPercent val="0"/>
          <c:showBubbleSize val="0"/>
        </c:dLbls>
        <c:gapWidth val="150"/>
        <c:shape val="box"/>
        <c:axId val="1878254607"/>
        <c:axId val="1"/>
        <c:axId val="0"/>
      </c:bar3DChart>
      <c:catAx>
        <c:axId val="18782546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46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69-4573-AC61-0E2A4922AED4}"/>
              </c:ext>
            </c:extLst>
          </c:dPt>
          <c:dPt>
            <c:idx val="1"/>
            <c:invertIfNegative val="0"/>
            <c:bubble3D val="0"/>
            <c:spPr>
              <a:solidFill>
                <a:srgbClr val="C00000"/>
              </a:solidFill>
            </c:spPr>
            <c:extLst>
              <c:ext xmlns:c16="http://schemas.microsoft.com/office/drawing/2014/chart" uri="{C3380CC4-5D6E-409C-BE32-E72D297353CC}">
                <c16:uniqueId val="{00000001-4569-4573-AC61-0E2A4922AE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69-4573-AC61-0E2A4922AE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69-4573-AC61-0E2A4922AE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0.6</c:v>
                </c:pt>
                <c:pt idx="2">
                  <c:v>0.1</c:v>
                </c:pt>
                <c:pt idx="3">
                  <c:v>0</c:v>
                </c:pt>
              </c:numCache>
            </c:numRef>
          </c:val>
          <c:extLst>
            <c:ext xmlns:c16="http://schemas.microsoft.com/office/drawing/2014/chart" uri="{C3380CC4-5D6E-409C-BE32-E72D297353CC}">
              <c16:uniqueId val="{00000004-4569-4573-AC61-0E2A4922AED4}"/>
            </c:ext>
          </c:extLst>
        </c:ser>
        <c:dLbls>
          <c:showLegendKey val="0"/>
          <c:showVal val="0"/>
          <c:showCatName val="0"/>
          <c:showSerName val="0"/>
          <c:showPercent val="0"/>
          <c:showBubbleSize val="0"/>
        </c:dLbls>
        <c:gapWidth val="150"/>
        <c:shape val="box"/>
        <c:axId val="1878256271"/>
        <c:axId val="1"/>
        <c:axId val="0"/>
      </c:bar3DChart>
      <c:catAx>
        <c:axId val="18782562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62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52F-4B3D-8161-246E9E5ED94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52F-4B3D-8161-246E9E5ED9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252F-4B3D-8161-246E9E5ED944}"/>
            </c:ext>
          </c:extLst>
        </c:ser>
        <c:ser>
          <c:idx val="0"/>
          <c:order val="1"/>
          <c:tx>
            <c:strRef>
              <c:f>Admon!$H$2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52F-4B3D-8161-246E9E5ED94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52F-4B3D-8161-246E9E5ED94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52F-4B3D-8161-246E9E5ED94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52F-4B3D-8161-246E9E5ED9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0.6</c:v>
                </c:pt>
                <c:pt idx="2">
                  <c:v>0.1</c:v>
                </c:pt>
                <c:pt idx="3">
                  <c:v>0</c:v>
                </c:pt>
              </c:numCache>
            </c:numRef>
          </c:val>
          <c:smooth val="0"/>
          <c:extLst>
            <c:ext xmlns:c16="http://schemas.microsoft.com/office/drawing/2014/chart" uri="{C3380CC4-5D6E-409C-BE32-E72D297353CC}">
              <c16:uniqueId val="{00000007-252F-4B3D-8161-246E9E5ED944}"/>
            </c:ext>
          </c:extLst>
        </c:ser>
        <c:ser>
          <c:idx val="1"/>
          <c:order val="2"/>
          <c:tx>
            <c:strRef>
              <c:f>Admon!$M$2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52F-4B3D-8161-246E9E5ED94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52F-4B3D-8161-246E9E5ED94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252F-4B3D-8161-246E9E5ED94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252F-4B3D-8161-246E9E5ED9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0.3</c:v>
                </c:pt>
                <c:pt idx="1">
                  <c:v>0.4</c:v>
                </c:pt>
                <c:pt idx="2">
                  <c:v>0.3</c:v>
                </c:pt>
                <c:pt idx="3">
                  <c:v>0</c:v>
                </c:pt>
              </c:numCache>
            </c:numRef>
          </c:val>
          <c:smooth val="0"/>
          <c:extLst>
            <c:ext xmlns:c16="http://schemas.microsoft.com/office/drawing/2014/chart" uri="{C3380CC4-5D6E-409C-BE32-E72D297353CC}">
              <c16:uniqueId val="{0000000C-252F-4B3D-8161-246E9E5ED944}"/>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2F-4B3D-8161-246E9E5ED944}"/>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2F-4B3D-8161-246E9E5ED944}"/>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2F-4B3D-8161-246E9E5ED944}"/>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2F-4B3D-8161-246E9E5ED9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52F-4B3D-8161-246E9E5ED944}"/>
            </c:ext>
          </c:extLst>
        </c:ser>
        <c:dLbls>
          <c:showLegendKey val="0"/>
          <c:showVal val="0"/>
          <c:showCatName val="0"/>
          <c:showSerName val="0"/>
          <c:showPercent val="0"/>
          <c:showBubbleSize val="0"/>
        </c:dLbls>
        <c:smooth val="0"/>
        <c:axId val="1878257519"/>
        <c:axId val="1"/>
      </c:lineChart>
      <c:catAx>
        <c:axId val="187825751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5751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67F-462E-A9A9-0B97C7BBCC80}"/>
              </c:ext>
            </c:extLst>
          </c:dPt>
          <c:dPt>
            <c:idx val="1"/>
            <c:invertIfNegative val="0"/>
            <c:bubble3D val="0"/>
            <c:spPr>
              <a:solidFill>
                <a:srgbClr val="C00000"/>
              </a:solidFill>
            </c:spPr>
            <c:extLst>
              <c:ext xmlns:c16="http://schemas.microsoft.com/office/drawing/2014/chart" uri="{C3380CC4-5D6E-409C-BE32-E72D297353CC}">
                <c16:uniqueId val="{00000001-A67F-462E-A9A9-0B97C7BBCC8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67F-462E-A9A9-0B97C7BBCC8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67F-462E-A9A9-0B97C7BBCC8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A67F-462E-A9A9-0B97C7BBCC80}"/>
            </c:ext>
          </c:extLst>
        </c:ser>
        <c:dLbls>
          <c:showLegendKey val="0"/>
          <c:showVal val="0"/>
          <c:showCatName val="0"/>
          <c:showSerName val="0"/>
          <c:showPercent val="0"/>
          <c:showBubbleSize val="0"/>
        </c:dLbls>
        <c:gapWidth val="150"/>
        <c:shape val="box"/>
        <c:axId val="1878260015"/>
        <c:axId val="1"/>
        <c:axId val="0"/>
      </c:bar3DChart>
      <c:catAx>
        <c:axId val="1878260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6001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720-4E7F-9D99-2976155A6D01}"/>
              </c:ext>
            </c:extLst>
          </c:dPt>
          <c:dPt>
            <c:idx val="1"/>
            <c:invertIfNegative val="0"/>
            <c:bubble3D val="0"/>
            <c:spPr>
              <a:solidFill>
                <a:srgbClr val="C00000"/>
              </a:solidFill>
            </c:spPr>
            <c:extLst>
              <c:ext xmlns:c16="http://schemas.microsoft.com/office/drawing/2014/chart" uri="{C3380CC4-5D6E-409C-BE32-E72D297353CC}">
                <c16:uniqueId val="{00000001-3720-4E7F-9D99-2976155A6D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720-4E7F-9D99-2976155A6D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720-4E7F-9D99-2976155A6D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3720-4E7F-9D99-2976155A6D01}"/>
            </c:ext>
          </c:extLst>
        </c:ser>
        <c:dLbls>
          <c:showLegendKey val="0"/>
          <c:showVal val="0"/>
          <c:showCatName val="0"/>
          <c:showSerName val="0"/>
          <c:showPercent val="0"/>
          <c:showBubbleSize val="0"/>
        </c:dLbls>
        <c:gapWidth val="150"/>
        <c:shape val="box"/>
        <c:axId val="1878284975"/>
        <c:axId val="1"/>
        <c:axId val="0"/>
      </c:bar3DChart>
      <c:catAx>
        <c:axId val="1878284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8497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1B1-469E-A233-E4CED92579AD}"/>
              </c:ext>
            </c:extLst>
          </c:dPt>
          <c:dPt>
            <c:idx val="1"/>
            <c:invertIfNegative val="0"/>
            <c:bubble3D val="0"/>
            <c:spPr>
              <a:solidFill>
                <a:srgbClr val="C00000"/>
              </a:solidFill>
            </c:spPr>
            <c:extLst>
              <c:ext xmlns:c16="http://schemas.microsoft.com/office/drawing/2014/chart" uri="{C3380CC4-5D6E-409C-BE32-E72D297353CC}">
                <c16:uniqueId val="{00000001-D1B1-469E-A233-E4CED92579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1B1-469E-A233-E4CED92579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1B1-469E-A233-E4CED92579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D1B1-469E-A233-E4CED92579AD}"/>
            </c:ext>
          </c:extLst>
        </c:ser>
        <c:dLbls>
          <c:showLegendKey val="0"/>
          <c:showVal val="0"/>
          <c:showCatName val="0"/>
          <c:showSerName val="0"/>
          <c:showPercent val="0"/>
          <c:showBubbleSize val="0"/>
        </c:dLbls>
        <c:gapWidth val="150"/>
        <c:shape val="box"/>
        <c:axId val="1878283311"/>
        <c:axId val="1"/>
        <c:axId val="0"/>
      </c:bar3DChart>
      <c:catAx>
        <c:axId val="1878283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833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481-4F43-8742-CDEFEC5317A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481-4F43-8742-CDEFEC5317A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4481-4F43-8742-CDEFEC5317A0}"/>
            </c:ext>
          </c:extLst>
        </c:ser>
        <c:ser>
          <c:idx val="0"/>
          <c:order val="1"/>
          <c:tx>
            <c:strRef>
              <c:f>Admon!$H$2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481-4F43-8742-CDEFEC5317A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481-4F43-8742-CDEFEC5317A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481-4F43-8742-CDEFEC5317A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481-4F43-8742-CDEFEC5317A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4481-4F43-8742-CDEFEC5317A0}"/>
            </c:ext>
          </c:extLst>
        </c:ser>
        <c:ser>
          <c:idx val="1"/>
          <c:order val="2"/>
          <c:tx>
            <c:strRef>
              <c:f>Admon!$M$2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481-4F43-8742-CDEFEC5317A0}"/>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481-4F43-8742-CDEFEC5317A0}"/>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4481-4F43-8742-CDEFEC5317A0}"/>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4481-4F43-8742-CDEFEC5317A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4481-4F43-8742-CDEFEC5317A0}"/>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81-4F43-8742-CDEFEC5317A0}"/>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81-4F43-8742-CDEFEC5317A0}"/>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81-4F43-8742-CDEFEC5317A0}"/>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81-4F43-8742-CDEFEC5317A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481-4F43-8742-CDEFEC5317A0}"/>
            </c:ext>
          </c:extLst>
        </c:ser>
        <c:dLbls>
          <c:showLegendKey val="0"/>
          <c:showVal val="0"/>
          <c:showCatName val="0"/>
          <c:showSerName val="0"/>
          <c:showPercent val="0"/>
          <c:showBubbleSize val="0"/>
        </c:dLbls>
        <c:smooth val="0"/>
        <c:axId val="1878275407"/>
        <c:axId val="1"/>
      </c:lineChart>
      <c:catAx>
        <c:axId val="18782754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54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4AB-41F9-A149-4CD018DAC8DA}"/>
              </c:ext>
            </c:extLst>
          </c:dPt>
          <c:dPt>
            <c:idx val="1"/>
            <c:invertIfNegative val="0"/>
            <c:bubble3D val="0"/>
            <c:spPr>
              <a:solidFill>
                <a:srgbClr val="C00000"/>
              </a:solidFill>
            </c:spPr>
            <c:extLst>
              <c:ext xmlns:c16="http://schemas.microsoft.com/office/drawing/2014/chart" uri="{C3380CC4-5D6E-409C-BE32-E72D297353CC}">
                <c16:uniqueId val="{00000001-74AB-41F9-A149-4CD018DAC8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AB-41F9-A149-4CD018DAC8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AB-41F9-A149-4CD018DAC8D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4AB-41F9-A149-4CD018DAC8DA}"/>
            </c:ext>
          </c:extLst>
        </c:ser>
        <c:dLbls>
          <c:showLegendKey val="0"/>
          <c:showVal val="0"/>
          <c:showCatName val="0"/>
          <c:showSerName val="0"/>
          <c:showPercent val="0"/>
          <c:showBubbleSize val="0"/>
        </c:dLbls>
        <c:gapWidth val="150"/>
        <c:shape val="box"/>
        <c:axId val="1878285391"/>
        <c:axId val="1"/>
        <c:axId val="0"/>
      </c:bar3DChart>
      <c:catAx>
        <c:axId val="1878285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85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391-4FD6-A6CD-BA76EFB99BCA}"/>
              </c:ext>
            </c:extLst>
          </c:dPt>
          <c:dPt>
            <c:idx val="1"/>
            <c:invertIfNegative val="0"/>
            <c:bubble3D val="0"/>
            <c:spPr>
              <a:solidFill>
                <a:srgbClr val="C00000"/>
              </a:solidFill>
            </c:spPr>
            <c:extLst>
              <c:ext xmlns:c16="http://schemas.microsoft.com/office/drawing/2014/chart" uri="{C3380CC4-5D6E-409C-BE32-E72D297353CC}">
                <c16:uniqueId val="{00000001-8391-4FD6-A6CD-BA76EFB99BC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91-4FD6-A6CD-BA76EFB99BC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91-4FD6-A6CD-BA76EFB99BC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391-4FD6-A6CD-BA76EFB99BCA}"/>
            </c:ext>
          </c:extLst>
        </c:ser>
        <c:dLbls>
          <c:showLegendKey val="0"/>
          <c:showVal val="0"/>
          <c:showCatName val="0"/>
          <c:showSerName val="0"/>
          <c:showPercent val="0"/>
          <c:showBubbleSize val="0"/>
        </c:dLbls>
        <c:gapWidth val="150"/>
        <c:shape val="box"/>
        <c:axId val="1878274159"/>
        <c:axId val="1"/>
        <c:axId val="0"/>
      </c:bar3DChart>
      <c:catAx>
        <c:axId val="18782741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41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14C-4EB1-9331-D607AA70ED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14C-4EB1-9331-D607AA70ED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914C-4EB1-9331-D607AA70ED06}"/>
            </c:ext>
          </c:extLst>
        </c:ser>
        <c:dLbls>
          <c:showLegendKey val="0"/>
          <c:showVal val="0"/>
          <c:showCatName val="0"/>
          <c:showSerName val="0"/>
          <c:showPercent val="0"/>
          <c:showBubbleSize val="0"/>
        </c:dLbls>
        <c:gapWidth val="150"/>
        <c:shape val="box"/>
        <c:axId val="1878277071"/>
        <c:axId val="1"/>
        <c:axId val="0"/>
      </c:bar3DChart>
      <c:catAx>
        <c:axId val="187827707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707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42A-46FA-A982-081F6D1B6D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42A-46FA-A982-081F6D1B6D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C42A-46FA-A982-081F6D1B6D15}"/>
            </c:ext>
          </c:extLst>
        </c:ser>
        <c:dLbls>
          <c:showLegendKey val="0"/>
          <c:showVal val="0"/>
          <c:showCatName val="0"/>
          <c:showSerName val="0"/>
          <c:showPercent val="0"/>
          <c:showBubbleSize val="0"/>
        </c:dLbls>
        <c:gapWidth val="150"/>
        <c:shape val="box"/>
        <c:axId val="1878277903"/>
        <c:axId val="1"/>
        <c:axId val="0"/>
      </c:bar3DChart>
      <c:catAx>
        <c:axId val="18782779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79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C5C-4E4C-B674-81D59B708179}"/>
              </c:ext>
            </c:extLst>
          </c:dPt>
          <c:dPt>
            <c:idx val="1"/>
            <c:invertIfNegative val="0"/>
            <c:bubble3D val="0"/>
            <c:spPr>
              <a:solidFill>
                <a:srgbClr val="C00000"/>
              </a:solidFill>
            </c:spPr>
            <c:extLst>
              <c:ext xmlns:c16="http://schemas.microsoft.com/office/drawing/2014/chart" uri="{C3380CC4-5D6E-409C-BE32-E72D297353CC}">
                <c16:uniqueId val="{00000001-7C5C-4E4C-B674-81D59B7081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5C-4E4C-B674-81D59B7081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5C-4E4C-B674-81D59B7081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7C5C-4E4C-B674-81D59B708179}"/>
            </c:ext>
          </c:extLst>
        </c:ser>
        <c:dLbls>
          <c:showLegendKey val="0"/>
          <c:showVal val="0"/>
          <c:showCatName val="0"/>
          <c:showSerName val="0"/>
          <c:showPercent val="0"/>
          <c:showBubbleSize val="0"/>
        </c:dLbls>
        <c:gapWidth val="150"/>
        <c:shape val="box"/>
        <c:axId val="1878279567"/>
        <c:axId val="1"/>
        <c:axId val="0"/>
      </c:bar3DChart>
      <c:catAx>
        <c:axId val="187827956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7956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51-4ED1-8157-FCE282CB22C2}"/>
              </c:ext>
            </c:extLst>
          </c:dPt>
          <c:dPt>
            <c:idx val="1"/>
            <c:invertIfNegative val="0"/>
            <c:bubble3D val="0"/>
            <c:spPr>
              <a:solidFill>
                <a:srgbClr val="C00000"/>
              </a:solidFill>
            </c:spPr>
            <c:extLst>
              <c:ext xmlns:c16="http://schemas.microsoft.com/office/drawing/2014/chart" uri="{C3380CC4-5D6E-409C-BE32-E72D297353CC}">
                <c16:uniqueId val="{00000001-AD51-4ED1-8157-FCE282CB22C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51-4ED1-8157-FCE282CB22C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51-4ED1-8157-FCE282CB22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extLst>
            <c:ext xmlns:c16="http://schemas.microsoft.com/office/drawing/2014/chart" uri="{C3380CC4-5D6E-409C-BE32-E72D297353CC}">
              <c16:uniqueId val="{00000004-AD51-4ED1-8157-FCE282CB22C2}"/>
            </c:ext>
          </c:extLst>
        </c:ser>
        <c:dLbls>
          <c:showLegendKey val="0"/>
          <c:showVal val="0"/>
          <c:showCatName val="0"/>
          <c:showSerName val="0"/>
          <c:showPercent val="0"/>
          <c:showBubbleSize val="0"/>
        </c:dLbls>
        <c:gapWidth val="150"/>
        <c:shape val="box"/>
        <c:axId val="1878244207"/>
        <c:axId val="1"/>
        <c:axId val="0"/>
      </c:bar3DChart>
      <c:catAx>
        <c:axId val="18782442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442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77-402F-811C-7C2B34A6566A}"/>
              </c:ext>
            </c:extLst>
          </c:dPt>
          <c:dPt>
            <c:idx val="1"/>
            <c:invertIfNegative val="0"/>
            <c:bubble3D val="0"/>
            <c:spPr>
              <a:solidFill>
                <a:srgbClr val="C00000"/>
              </a:solidFill>
            </c:spPr>
            <c:extLst>
              <c:ext xmlns:c16="http://schemas.microsoft.com/office/drawing/2014/chart" uri="{C3380CC4-5D6E-409C-BE32-E72D297353CC}">
                <c16:uniqueId val="{00000001-B077-402F-811C-7C2B34A656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77-402F-811C-7C2B34A656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77-402F-811C-7C2B34A656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B077-402F-811C-7C2B34A6566A}"/>
            </c:ext>
          </c:extLst>
        </c:ser>
        <c:dLbls>
          <c:showLegendKey val="0"/>
          <c:showVal val="0"/>
          <c:showCatName val="0"/>
          <c:showSerName val="0"/>
          <c:showPercent val="0"/>
          <c:showBubbleSize val="0"/>
        </c:dLbls>
        <c:gapWidth val="150"/>
        <c:shape val="box"/>
        <c:axId val="1878236719"/>
        <c:axId val="1"/>
        <c:axId val="0"/>
      </c:bar3DChart>
      <c:catAx>
        <c:axId val="18782367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367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D58-438F-9AD7-CAC0017A88BD}"/>
              </c:ext>
            </c:extLst>
          </c:dPt>
          <c:dPt>
            <c:idx val="1"/>
            <c:invertIfNegative val="0"/>
            <c:bubble3D val="0"/>
            <c:spPr>
              <a:solidFill>
                <a:srgbClr val="C00000"/>
              </a:solidFill>
            </c:spPr>
            <c:extLst>
              <c:ext xmlns:c16="http://schemas.microsoft.com/office/drawing/2014/chart" uri="{C3380CC4-5D6E-409C-BE32-E72D297353CC}">
                <c16:uniqueId val="{00000001-ED58-438F-9AD7-CAC0017A88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D58-438F-9AD7-CAC0017A88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D58-438F-9AD7-CAC0017A88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ED58-438F-9AD7-CAC0017A88BD}"/>
            </c:ext>
          </c:extLst>
        </c:ser>
        <c:dLbls>
          <c:showLegendKey val="0"/>
          <c:showVal val="0"/>
          <c:showCatName val="0"/>
          <c:showSerName val="0"/>
          <c:showPercent val="0"/>
          <c:showBubbleSize val="0"/>
        </c:dLbls>
        <c:gapWidth val="150"/>
        <c:shape val="box"/>
        <c:axId val="1878281231"/>
        <c:axId val="1"/>
        <c:axId val="0"/>
      </c:bar3DChart>
      <c:catAx>
        <c:axId val="1878281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812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8E4-4B58-8527-5B731EBC22B2}"/>
              </c:ext>
            </c:extLst>
          </c:dPt>
          <c:dPt>
            <c:idx val="1"/>
            <c:invertIfNegative val="0"/>
            <c:bubble3D val="0"/>
            <c:spPr>
              <a:solidFill>
                <a:srgbClr val="C00000"/>
              </a:solidFill>
            </c:spPr>
            <c:extLst>
              <c:ext xmlns:c16="http://schemas.microsoft.com/office/drawing/2014/chart" uri="{C3380CC4-5D6E-409C-BE32-E72D297353CC}">
                <c16:uniqueId val="{00000001-B8E4-4B58-8527-5B731EBC22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8E4-4B58-8527-5B731EBC22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8E4-4B58-8527-5B731EBC22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0.5</c:v>
                </c:pt>
                <c:pt idx="2">
                  <c:v>0</c:v>
                </c:pt>
                <c:pt idx="3">
                  <c:v>0</c:v>
                </c:pt>
              </c:numCache>
            </c:numRef>
          </c:val>
          <c:extLst>
            <c:ext xmlns:c16="http://schemas.microsoft.com/office/drawing/2014/chart" uri="{C3380CC4-5D6E-409C-BE32-E72D297353CC}">
              <c16:uniqueId val="{00000004-B8E4-4B58-8527-5B731EBC22B2}"/>
            </c:ext>
          </c:extLst>
        </c:ser>
        <c:dLbls>
          <c:showLegendKey val="0"/>
          <c:showVal val="0"/>
          <c:showCatName val="0"/>
          <c:showSerName val="0"/>
          <c:showPercent val="0"/>
          <c:showBubbleSize val="0"/>
        </c:dLbls>
        <c:gapWidth val="150"/>
        <c:shape val="box"/>
        <c:axId val="1878283727"/>
        <c:axId val="1"/>
        <c:axId val="0"/>
      </c:bar3DChart>
      <c:catAx>
        <c:axId val="18782837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7828372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FB1-47A1-96C0-EF8888F3F45C}"/>
              </c:ext>
            </c:extLst>
          </c:dPt>
          <c:dPt>
            <c:idx val="1"/>
            <c:invertIfNegative val="0"/>
            <c:bubble3D val="0"/>
            <c:spPr>
              <a:solidFill>
                <a:srgbClr val="C00000"/>
              </a:solidFill>
            </c:spPr>
            <c:extLst>
              <c:ext xmlns:c16="http://schemas.microsoft.com/office/drawing/2014/chart" uri="{C3380CC4-5D6E-409C-BE32-E72D297353CC}">
                <c16:uniqueId val="{00000001-6FB1-47A1-96C0-EF8888F3F4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FB1-47A1-96C0-EF8888F3F4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FB1-47A1-96C0-EF8888F3F4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6FB1-47A1-96C0-EF8888F3F45C}"/>
            </c:ext>
          </c:extLst>
        </c:ser>
        <c:dLbls>
          <c:showLegendKey val="0"/>
          <c:showVal val="0"/>
          <c:showCatName val="0"/>
          <c:showSerName val="0"/>
          <c:showPercent val="0"/>
          <c:showBubbleSize val="0"/>
        </c:dLbls>
        <c:gapWidth val="150"/>
        <c:shape val="box"/>
        <c:axId val="1882999807"/>
        <c:axId val="1"/>
        <c:axId val="0"/>
      </c:bar3DChart>
      <c:catAx>
        <c:axId val="1882999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98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8A-4CB0-8D70-3D4A26544FBB}"/>
              </c:ext>
            </c:extLst>
          </c:dPt>
          <c:dPt>
            <c:idx val="1"/>
            <c:invertIfNegative val="0"/>
            <c:bubble3D val="0"/>
            <c:spPr>
              <a:solidFill>
                <a:srgbClr val="C00000"/>
              </a:solidFill>
            </c:spPr>
            <c:extLst>
              <c:ext xmlns:c16="http://schemas.microsoft.com/office/drawing/2014/chart" uri="{C3380CC4-5D6E-409C-BE32-E72D297353CC}">
                <c16:uniqueId val="{00000001-A18A-4CB0-8D70-3D4A26544F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8A-4CB0-8D70-3D4A26544F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8A-4CB0-8D70-3D4A26544F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0.5</c:v>
                </c:pt>
                <c:pt idx="2">
                  <c:v>0.5</c:v>
                </c:pt>
                <c:pt idx="3">
                  <c:v>0</c:v>
                </c:pt>
              </c:numCache>
            </c:numRef>
          </c:val>
          <c:extLst>
            <c:ext xmlns:c16="http://schemas.microsoft.com/office/drawing/2014/chart" uri="{C3380CC4-5D6E-409C-BE32-E72D297353CC}">
              <c16:uniqueId val="{00000004-A18A-4CB0-8D70-3D4A26544FBB}"/>
            </c:ext>
          </c:extLst>
        </c:ser>
        <c:dLbls>
          <c:showLegendKey val="0"/>
          <c:showVal val="0"/>
          <c:showCatName val="0"/>
          <c:showSerName val="0"/>
          <c:showPercent val="0"/>
          <c:showBubbleSize val="0"/>
        </c:dLbls>
        <c:gapWidth val="150"/>
        <c:shape val="box"/>
        <c:axId val="1883009791"/>
        <c:axId val="1"/>
        <c:axId val="0"/>
      </c:bar3DChart>
      <c:catAx>
        <c:axId val="1883009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97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C1-4800-97E4-B2BD0B578772}"/>
              </c:ext>
            </c:extLst>
          </c:dPt>
          <c:dPt>
            <c:idx val="1"/>
            <c:invertIfNegative val="0"/>
            <c:bubble3D val="0"/>
            <c:spPr>
              <a:solidFill>
                <a:srgbClr val="C00000"/>
              </a:solidFill>
            </c:spPr>
            <c:extLst>
              <c:ext xmlns:c16="http://schemas.microsoft.com/office/drawing/2014/chart" uri="{C3380CC4-5D6E-409C-BE32-E72D297353CC}">
                <c16:uniqueId val="{00000001-59C1-4800-97E4-B2BD0B5787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C1-4800-97E4-B2BD0B5787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C1-4800-97E4-B2BD0B57877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59C1-4800-97E4-B2BD0B578772}"/>
            </c:ext>
          </c:extLst>
        </c:ser>
        <c:dLbls>
          <c:showLegendKey val="0"/>
          <c:showVal val="0"/>
          <c:showCatName val="0"/>
          <c:showSerName val="0"/>
          <c:showPercent val="0"/>
          <c:showBubbleSize val="0"/>
        </c:dLbls>
        <c:gapWidth val="150"/>
        <c:shape val="box"/>
        <c:axId val="1882994815"/>
        <c:axId val="1"/>
        <c:axId val="0"/>
      </c:bar3DChart>
      <c:catAx>
        <c:axId val="18829948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481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C7-48C7-9C3B-6BB9F953A6C3}"/>
              </c:ext>
            </c:extLst>
          </c:dPt>
          <c:dPt>
            <c:idx val="1"/>
            <c:invertIfNegative val="0"/>
            <c:bubble3D val="0"/>
            <c:spPr>
              <a:solidFill>
                <a:srgbClr val="C00000"/>
              </a:solidFill>
            </c:spPr>
            <c:extLst>
              <c:ext xmlns:c16="http://schemas.microsoft.com/office/drawing/2014/chart" uri="{C3380CC4-5D6E-409C-BE32-E72D297353CC}">
                <c16:uniqueId val="{00000001-CAC7-48C7-9C3B-6BB9F953A6C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C7-48C7-9C3B-6BB9F953A6C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C7-48C7-9C3B-6BB9F953A6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CAC7-48C7-9C3B-6BB9F953A6C3}"/>
            </c:ext>
          </c:extLst>
        </c:ser>
        <c:dLbls>
          <c:showLegendKey val="0"/>
          <c:showVal val="0"/>
          <c:showCatName val="0"/>
          <c:showSerName val="0"/>
          <c:showPercent val="0"/>
          <c:showBubbleSize val="0"/>
        </c:dLbls>
        <c:gapWidth val="150"/>
        <c:shape val="box"/>
        <c:axId val="1883007711"/>
        <c:axId val="1"/>
        <c:axId val="0"/>
      </c:bar3DChart>
      <c:catAx>
        <c:axId val="1883007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7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CB-4E14-837F-0EC0BE784B6B}"/>
              </c:ext>
            </c:extLst>
          </c:dPt>
          <c:dPt>
            <c:idx val="1"/>
            <c:invertIfNegative val="0"/>
            <c:bubble3D val="0"/>
            <c:spPr>
              <a:solidFill>
                <a:srgbClr val="C00000"/>
              </a:solidFill>
            </c:spPr>
            <c:extLst>
              <c:ext xmlns:c16="http://schemas.microsoft.com/office/drawing/2014/chart" uri="{C3380CC4-5D6E-409C-BE32-E72D297353CC}">
                <c16:uniqueId val="{00000001-D7CB-4E14-837F-0EC0BE784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B-4E14-837F-0EC0BE784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B-4E14-837F-0EC0BE784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D7CB-4E14-837F-0EC0BE784B6B}"/>
            </c:ext>
          </c:extLst>
        </c:ser>
        <c:dLbls>
          <c:showLegendKey val="0"/>
          <c:showVal val="0"/>
          <c:showCatName val="0"/>
          <c:showSerName val="0"/>
          <c:showPercent val="0"/>
          <c:showBubbleSize val="0"/>
        </c:dLbls>
        <c:gapWidth val="150"/>
        <c:shape val="box"/>
        <c:axId val="1883001471"/>
        <c:axId val="1"/>
        <c:axId val="0"/>
      </c:bar3DChart>
      <c:catAx>
        <c:axId val="18830014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14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86B-4BA7-8677-51A624DD443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86B-4BA7-8677-51A624DD44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986B-4BA7-8677-51A624DD4434}"/>
            </c:ext>
          </c:extLst>
        </c:ser>
        <c:ser>
          <c:idx val="0"/>
          <c:order val="1"/>
          <c:tx>
            <c:strRef>
              <c:f>Comunidad!$H$2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86B-4BA7-8677-51A624DD443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86B-4BA7-8677-51A624DD443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86B-4BA7-8677-51A624DD443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86B-4BA7-8677-51A624DD44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7-986B-4BA7-8677-51A624DD4434}"/>
            </c:ext>
          </c:extLst>
        </c:ser>
        <c:ser>
          <c:idx val="1"/>
          <c:order val="2"/>
          <c:tx>
            <c:strRef>
              <c:f>Comunidad!$M$2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86B-4BA7-8677-51A624DD443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86B-4BA7-8677-51A624DD443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986B-4BA7-8677-51A624DD443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986B-4BA7-8677-51A624DD44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C-986B-4BA7-8677-51A624DD443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6B-4BA7-8677-51A624DD443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6B-4BA7-8677-51A624DD443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6B-4BA7-8677-51A624DD443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86B-4BA7-8677-51A624DD44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86B-4BA7-8677-51A624DD4434}"/>
            </c:ext>
          </c:extLst>
        </c:ser>
        <c:dLbls>
          <c:showLegendKey val="0"/>
          <c:showVal val="0"/>
          <c:showCatName val="0"/>
          <c:showSerName val="0"/>
          <c:showPercent val="0"/>
          <c:showBubbleSize val="0"/>
        </c:dLbls>
        <c:smooth val="0"/>
        <c:axId val="1883013119"/>
        <c:axId val="1"/>
      </c:lineChart>
      <c:catAx>
        <c:axId val="188301311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311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CE6-4FD0-A95B-B4784F8277B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CE6-4FD0-A95B-B4784F8277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4CE6-4FD0-A95B-B4784F8277B4}"/>
            </c:ext>
          </c:extLst>
        </c:ser>
        <c:ser>
          <c:idx val="0"/>
          <c:order val="1"/>
          <c:tx>
            <c:strRef>
              <c:f>Comunidad!$H$2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CE6-4FD0-A95B-B4784F8277B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CE6-4FD0-A95B-B4784F8277B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CE6-4FD0-A95B-B4784F8277B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CE6-4FD0-A95B-B4784F8277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7-4CE6-4FD0-A95B-B4784F8277B4}"/>
            </c:ext>
          </c:extLst>
        </c:ser>
        <c:ser>
          <c:idx val="1"/>
          <c:order val="2"/>
          <c:tx>
            <c:strRef>
              <c:f>Comunidad!$M$2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CE6-4FD0-A95B-B4784F8277B4}"/>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CE6-4FD0-A95B-B4784F8277B4}"/>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4CE6-4FD0-A95B-B4784F8277B4}"/>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4CE6-4FD0-A95B-B4784F8277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4CE6-4FD0-A95B-B4784F8277B4}"/>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E6-4FD0-A95B-B4784F8277B4}"/>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E6-4FD0-A95B-B4784F8277B4}"/>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E6-4FD0-A95B-B4784F8277B4}"/>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E6-4FD0-A95B-B4784F8277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CE6-4FD0-A95B-B4784F8277B4}"/>
            </c:ext>
          </c:extLst>
        </c:ser>
        <c:dLbls>
          <c:showLegendKey val="0"/>
          <c:showVal val="0"/>
          <c:showCatName val="0"/>
          <c:showSerName val="0"/>
          <c:showPercent val="0"/>
          <c:showBubbleSize val="0"/>
        </c:dLbls>
        <c:smooth val="0"/>
        <c:axId val="1883012287"/>
        <c:axId val="1"/>
      </c:lineChart>
      <c:catAx>
        <c:axId val="188301228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228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D98-482A-A63D-2A90081A432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D98-482A-A63D-2A90081A43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2-4D98-482A-A63D-2A90081A4329}"/>
            </c:ext>
          </c:extLst>
        </c:ser>
        <c:ser>
          <c:idx val="0"/>
          <c:order val="1"/>
          <c:tx>
            <c:strRef>
              <c:f>Comunidad!$H$2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D98-482A-A63D-2A90081A432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4D98-482A-A63D-2A90081A432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D98-482A-A63D-2A90081A432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4D98-482A-A63D-2A90081A43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4D98-482A-A63D-2A90081A4329}"/>
            </c:ext>
          </c:extLst>
        </c:ser>
        <c:ser>
          <c:idx val="1"/>
          <c:order val="2"/>
          <c:tx>
            <c:strRef>
              <c:f>Comunidad!$M$2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4D98-482A-A63D-2A90081A432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D98-482A-A63D-2A90081A432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4D98-482A-A63D-2A90081A432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4D98-482A-A63D-2A90081A43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4D98-482A-A63D-2A90081A4329}"/>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98-482A-A63D-2A90081A4329}"/>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98-482A-A63D-2A90081A4329}"/>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98-482A-A63D-2A90081A4329}"/>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98-482A-A63D-2A90081A43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D98-482A-A63D-2A90081A4329}"/>
            </c:ext>
          </c:extLst>
        </c:ser>
        <c:dLbls>
          <c:showLegendKey val="0"/>
          <c:showVal val="0"/>
          <c:showCatName val="0"/>
          <c:showSerName val="0"/>
          <c:showPercent val="0"/>
          <c:showBubbleSize val="0"/>
        </c:dLbls>
        <c:smooth val="0"/>
        <c:axId val="1883016863"/>
        <c:axId val="1"/>
      </c:lineChart>
      <c:catAx>
        <c:axId val="18830168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68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12-48CE-9EC9-192AD30D281B}"/>
              </c:ext>
            </c:extLst>
          </c:dPt>
          <c:dPt>
            <c:idx val="1"/>
            <c:invertIfNegative val="0"/>
            <c:bubble3D val="0"/>
            <c:spPr>
              <a:solidFill>
                <a:srgbClr val="C00000"/>
              </a:solidFill>
            </c:spPr>
            <c:extLst>
              <c:ext xmlns:c16="http://schemas.microsoft.com/office/drawing/2014/chart" uri="{C3380CC4-5D6E-409C-BE32-E72D297353CC}">
                <c16:uniqueId val="{00000001-D712-48CE-9EC9-192AD30D28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12-48CE-9EC9-192AD30D28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12-48CE-9EC9-192AD30D28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D712-48CE-9EC9-192AD30D281B}"/>
            </c:ext>
          </c:extLst>
        </c:ser>
        <c:dLbls>
          <c:showLegendKey val="0"/>
          <c:showVal val="0"/>
          <c:showCatName val="0"/>
          <c:showSerName val="0"/>
          <c:showPercent val="0"/>
          <c:showBubbleSize val="0"/>
        </c:dLbls>
        <c:gapWidth val="150"/>
        <c:shape val="box"/>
        <c:axId val="1882997727"/>
        <c:axId val="1"/>
        <c:axId val="0"/>
      </c:bar3DChart>
      <c:catAx>
        <c:axId val="18829977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299772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2CD-4A99-91F4-696D87DA25C0}"/>
              </c:ext>
            </c:extLst>
          </c:dPt>
          <c:dPt>
            <c:idx val="1"/>
            <c:invertIfNegative val="0"/>
            <c:bubble3D val="0"/>
            <c:spPr>
              <a:solidFill>
                <a:srgbClr val="C00000"/>
              </a:solidFill>
            </c:spPr>
            <c:extLst>
              <c:ext xmlns:c16="http://schemas.microsoft.com/office/drawing/2014/chart" uri="{C3380CC4-5D6E-409C-BE32-E72D297353CC}">
                <c16:uniqueId val="{00000001-E2CD-4A99-91F4-696D87DA25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2CD-4A99-91F4-696D87DA25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2CD-4A99-91F4-696D87DA25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E2CD-4A99-91F4-696D87DA25C0}"/>
            </c:ext>
          </c:extLst>
        </c:ser>
        <c:dLbls>
          <c:showLegendKey val="0"/>
          <c:showVal val="0"/>
          <c:showCatName val="0"/>
          <c:showSerName val="0"/>
          <c:showPercent val="0"/>
          <c:showBubbleSize val="0"/>
        </c:dLbls>
        <c:gapWidth val="150"/>
        <c:shape val="box"/>
        <c:axId val="1883001887"/>
        <c:axId val="1"/>
        <c:axId val="0"/>
      </c:bar3DChart>
      <c:catAx>
        <c:axId val="18830018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18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05C-4ABA-9DBF-33C995996E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1-505C-4ABA-9DBF-33C995996E51}"/>
            </c:ext>
          </c:extLst>
        </c:ser>
        <c:dLbls>
          <c:showLegendKey val="0"/>
          <c:showVal val="0"/>
          <c:showCatName val="0"/>
          <c:showSerName val="0"/>
          <c:showPercent val="0"/>
          <c:showBubbleSize val="0"/>
        </c:dLbls>
        <c:gapWidth val="150"/>
        <c:shape val="box"/>
        <c:axId val="1883003551"/>
        <c:axId val="1"/>
        <c:axId val="0"/>
      </c:bar3DChart>
      <c:catAx>
        <c:axId val="18830035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35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CBA-40A3-AA47-8732B8D8E41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CBA-40A3-AA47-8732B8D8E4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5CBA-40A3-AA47-8732B8D8E41B}"/>
            </c:ext>
          </c:extLst>
        </c:ser>
        <c:ser>
          <c:idx val="0"/>
          <c:order val="1"/>
          <c:tx>
            <c:strRef>
              <c:f>Comunidad!$H$2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CBA-40A3-AA47-8732B8D8E41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CBA-40A3-AA47-8732B8D8E41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CBA-40A3-AA47-8732B8D8E41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CBA-40A3-AA47-8732B8D8E4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7-5CBA-40A3-AA47-8732B8D8E41B}"/>
            </c:ext>
          </c:extLst>
        </c:ser>
        <c:ser>
          <c:idx val="1"/>
          <c:order val="2"/>
          <c:tx>
            <c:strRef>
              <c:f>Comunidad!$M$2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CBA-40A3-AA47-8732B8D8E41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CBA-40A3-AA47-8732B8D8E41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5CBA-40A3-AA47-8732B8D8E41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5CBA-40A3-AA47-8732B8D8E4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C-5CBA-40A3-AA47-8732B8D8E41B}"/>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BA-40A3-AA47-8732B8D8E41B}"/>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BA-40A3-AA47-8732B8D8E41B}"/>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BA-40A3-AA47-8732B8D8E41B}"/>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BA-40A3-AA47-8732B8D8E41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CBA-40A3-AA47-8732B8D8E41B}"/>
            </c:ext>
          </c:extLst>
        </c:ser>
        <c:dLbls>
          <c:showLegendKey val="0"/>
          <c:showVal val="0"/>
          <c:showCatName val="0"/>
          <c:showSerName val="0"/>
          <c:showPercent val="0"/>
          <c:showBubbleSize val="0"/>
        </c:dLbls>
        <c:smooth val="0"/>
        <c:axId val="1883017279"/>
        <c:axId val="1"/>
      </c:lineChart>
      <c:catAx>
        <c:axId val="188301727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727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CCE-45DD-8769-AD20687A04F6}"/>
              </c:ext>
            </c:extLst>
          </c:dPt>
          <c:dPt>
            <c:idx val="1"/>
            <c:invertIfNegative val="0"/>
            <c:bubble3D val="0"/>
            <c:spPr>
              <a:solidFill>
                <a:srgbClr val="C00000"/>
              </a:solidFill>
            </c:spPr>
            <c:extLst>
              <c:ext xmlns:c16="http://schemas.microsoft.com/office/drawing/2014/chart" uri="{C3380CC4-5D6E-409C-BE32-E72D297353CC}">
                <c16:uniqueId val="{00000001-0CCE-45DD-8769-AD20687A04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CE-45DD-8769-AD20687A04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CE-45DD-8769-AD20687A04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0CCE-45DD-8769-AD20687A04F6}"/>
            </c:ext>
          </c:extLst>
        </c:ser>
        <c:dLbls>
          <c:showLegendKey val="0"/>
          <c:showVal val="0"/>
          <c:showCatName val="0"/>
          <c:showSerName val="0"/>
          <c:showPercent val="0"/>
          <c:showBubbleSize val="0"/>
        </c:dLbls>
        <c:gapWidth val="150"/>
        <c:shape val="box"/>
        <c:axId val="1883015199"/>
        <c:axId val="1"/>
        <c:axId val="0"/>
      </c:bar3DChart>
      <c:catAx>
        <c:axId val="18830151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51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71A7-450C-AF77-9329B88A04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71A7-450C-AF77-9329B88A04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71A7-450C-AF77-9329B88A04F6}"/>
            </c:ext>
          </c:extLst>
        </c:ser>
        <c:dLbls>
          <c:showLegendKey val="0"/>
          <c:showVal val="0"/>
          <c:showCatName val="0"/>
          <c:showSerName val="0"/>
          <c:showPercent val="0"/>
          <c:showBubbleSize val="0"/>
        </c:dLbls>
        <c:gapWidth val="150"/>
        <c:shape val="box"/>
        <c:axId val="1883006463"/>
        <c:axId val="1"/>
        <c:axId val="0"/>
      </c:bar3DChart>
      <c:catAx>
        <c:axId val="18830064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064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138-43A5-B2EA-0CA71BD14F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138-43A5-B2EA-0CA71BD14F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0138-43A5-B2EA-0CA71BD14F5F}"/>
            </c:ext>
          </c:extLst>
        </c:ser>
        <c:dLbls>
          <c:showLegendKey val="0"/>
          <c:showVal val="0"/>
          <c:showCatName val="0"/>
          <c:showSerName val="0"/>
          <c:showPercent val="0"/>
          <c:showBubbleSize val="0"/>
        </c:dLbls>
        <c:gapWidth val="150"/>
        <c:shape val="box"/>
        <c:axId val="1883017695"/>
        <c:axId val="1"/>
        <c:axId val="0"/>
      </c:bar3DChart>
      <c:catAx>
        <c:axId val="1883017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7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7EE-4E54-8032-2641A77C08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7EE-4E54-8032-2641A77C08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27EE-4E54-8032-2641A77C08BB}"/>
            </c:ext>
          </c:extLst>
        </c:ser>
        <c:dLbls>
          <c:showLegendKey val="0"/>
          <c:showVal val="0"/>
          <c:showCatName val="0"/>
          <c:showSerName val="0"/>
          <c:showPercent val="0"/>
          <c:showBubbleSize val="0"/>
        </c:dLbls>
        <c:gapWidth val="150"/>
        <c:shape val="box"/>
        <c:axId val="1883019359"/>
        <c:axId val="1"/>
        <c:axId val="0"/>
      </c:bar3DChart>
      <c:catAx>
        <c:axId val="1883019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883019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5"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76"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26"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27"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28"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29"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30"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31"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32"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33"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34" name="11 Imagen">
          <a:hlinkClick xmlns:r="http://schemas.openxmlformats.org/officeDocument/2006/relationships" r:id="rId1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35" name="12 Imagen">
          <a:hlinkClick xmlns:r="http://schemas.openxmlformats.org/officeDocument/2006/relationships" r:id="rId14" tooltip="IR A RESUMEN"/>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36"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37" name="14 Imagen">
          <a:hlinkClick xmlns:r="http://schemas.openxmlformats.org/officeDocument/2006/relationships" r:id="rId17" tooltip="IR A RESUMEN"/>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38"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39" name="16 Imagen">
          <a:hlinkClick xmlns:r="http://schemas.openxmlformats.org/officeDocument/2006/relationships" r:id="rId21" tooltip="IR A RESUMEN"/>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40" name="17 Imagen">
          <a:hlinkClick xmlns:r="http://schemas.openxmlformats.org/officeDocument/2006/relationships" r:id="rId2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41" name="18 Imagen">
          <a:hlinkClick xmlns:r="http://schemas.openxmlformats.org/officeDocument/2006/relationships" r:id="rId2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9524</xdr:rowOff>
    </xdr:to>
    <xdr:pic>
      <xdr:nvPicPr>
        <xdr:cNvPr id="51619342" name="19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43" name="20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44" name="21 Imagen">
          <a:hlinkClick xmlns:r="http://schemas.openxmlformats.org/officeDocument/2006/relationships" r:id="rId26"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45" name="Picture 3995" descr="MB900431547">
          <a:hlinkClick xmlns:r="http://schemas.openxmlformats.org/officeDocument/2006/relationships" r:id="rId27" tooltip="Regresar"/>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46" name="Picture 3995" descr="MB900431547">
          <a:hlinkClick xmlns:r="http://schemas.openxmlformats.org/officeDocument/2006/relationships" r:id="rId29" tooltip="Ir a directiva"/>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14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1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15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15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15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15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15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15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15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15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15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15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16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16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16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16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16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16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16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16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16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16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17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17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172"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173"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17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17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17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17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17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17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2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2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2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2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26"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2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2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2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30"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31"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32"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3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34"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35"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36"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37"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38"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3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4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4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4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2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2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3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31"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3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3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34"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35"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36"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37"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38"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39"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40"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41"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42"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4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44"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45"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646"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647"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648"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64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65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651"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65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6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2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2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2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2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3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3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3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3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3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3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36"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3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3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3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4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41"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4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4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4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4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4" zoomScale="80" zoomScaleNormal="80" workbookViewId="0">
      <selection activeCell="G31" sqref="G31:I31"/>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48"/>
      <c r="B1" s="149"/>
      <c r="C1" s="156" t="s">
        <v>169</v>
      </c>
      <c r="D1" s="157"/>
      <c r="E1" s="157"/>
      <c r="F1" s="157"/>
      <c r="G1" s="157"/>
      <c r="H1" s="154" t="s">
        <v>170</v>
      </c>
      <c r="I1" s="155"/>
    </row>
    <row r="2" spans="1:13" ht="18.75" customHeight="1" x14ac:dyDescent="0.25">
      <c r="A2" s="150"/>
      <c r="B2" s="151"/>
      <c r="C2" s="156" t="s">
        <v>171</v>
      </c>
      <c r="D2" s="157"/>
      <c r="E2" s="157"/>
      <c r="F2" s="157"/>
      <c r="G2" s="157"/>
      <c r="H2" s="96">
        <v>41241</v>
      </c>
      <c r="I2" s="97" t="s">
        <v>175</v>
      </c>
    </row>
    <row r="3" spans="1:13" ht="21" customHeight="1" x14ac:dyDescent="0.25">
      <c r="A3" s="152"/>
      <c r="B3" s="153"/>
      <c r="C3" s="156" t="s">
        <v>172</v>
      </c>
      <c r="D3" s="157"/>
      <c r="E3" s="157"/>
      <c r="F3" s="157"/>
      <c r="G3" s="157"/>
      <c r="H3" s="154" t="s">
        <v>173</v>
      </c>
      <c r="I3" s="155"/>
    </row>
    <row r="4" spans="1:13" ht="5.25" customHeight="1" x14ac:dyDescent="0.2"/>
    <row r="5" spans="1:13" ht="34.5" customHeight="1" x14ac:dyDescent="0.2">
      <c r="A5" s="180" t="s">
        <v>164</v>
      </c>
      <c r="B5" s="180"/>
      <c r="C5" s="180"/>
      <c r="D5" s="180"/>
      <c r="E5" s="180"/>
      <c r="F5" s="180"/>
      <c r="G5" s="180"/>
      <c r="H5" s="180"/>
      <c r="I5" s="180"/>
      <c r="K5" s="181" t="s">
        <v>140</v>
      </c>
      <c r="L5" s="181"/>
      <c r="M5" s="181"/>
    </row>
    <row r="6" spans="1:13" ht="23.25" customHeight="1" x14ac:dyDescent="0.2">
      <c r="A6" s="182" t="s">
        <v>162</v>
      </c>
      <c r="B6" s="183"/>
      <c r="C6" s="183"/>
      <c r="D6" s="183"/>
      <c r="E6" s="183"/>
      <c r="F6" s="194" t="s">
        <v>141</v>
      </c>
      <c r="G6" s="195"/>
      <c r="H6" s="195"/>
      <c r="I6" s="195"/>
      <c r="K6" s="99" t="s">
        <v>142</v>
      </c>
      <c r="L6" s="100" t="s">
        <v>143</v>
      </c>
      <c r="M6" s="101" t="s">
        <v>144</v>
      </c>
    </row>
    <row r="7" spans="1:13" ht="20.100000000000001" customHeight="1" x14ac:dyDescent="0.2">
      <c r="A7" s="184" t="s">
        <v>270</v>
      </c>
      <c r="B7" s="185"/>
      <c r="C7" s="185"/>
      <c r="D7" s="185"/>
      <c r="E7" s="185"/>
      <c r="F7" s="196">
        <v>45605</v>
      </c>
      <c r="G7" s="196"/>
      <c r="H7" s="196"/>
      <c r="I7" s="196"/>
      <c r="K7" s="186" t="s">
        <v>166</v>
      </c>
      <c r="L7" s="115" t="s">
        <v>145</v>
      </c>
      <c r="M7" s="187" t="s">
        <v>146</v>
      </c>
    </row>
    <row r="8" spans="1:13" ht="33.75" customHeight="1" x14ac:dyDescent="0.2">
      <c r="A8" s="184"/>
      <c r="B8" s="185"/>
      <c r="C8" s="185"/>
      <c r="D8" s="185"/>
      <c r="E8" s="185"/>
      <c r="F8" s="188" t="s">
        <v>160</v>
      </c>
      <c r="G8" s="189"/>
      <c r="H8" s="190">
        <v>254720000034</v>
      </c>
      <c r="I8" s="191"/>
      <c r="K8" s="187"/>
      <c r="L8" s="115" t="s">
        <v>159</v>
      </c>
      <c r="M8" s="187"/>
    </row>
    <row r="9" spans="1:13" ht="20.100000000000001" customHeight="1" x14ac:dyDescent="0.2">
      <c r="A9" s="94" t="s">
        <v>147</v>
      </c>
      <c r="B9" s="95"/>
      <c r="C9" s="160" t="s">
        <v>271</v>
      </c>
      <c r="D9" s="160"/>
      <c r="E9" s="161"/>
      <c r="F9" s="162" t="s">
        <v>163</v>
      </c>
      <c r="G9" s="163"/>
      <c r="H9" s="197" t="s">
        <v>272</v>
      </c>
      <c r="I9" s="198"/>
      <c r="K9" s="187"/>
      <c r="L9" s="115" t="s">
        <v>148</v>
      </c>
      <c r="M9" s="187" t="s">
        <v>149</v>
      </c>
    </row>
    <row r="10" spans="1:13" ht="20.100000000000001" customHeight="1" x14ac:dyDescent="0.2">
      <c r="A10" s="158" t="s">
        <v>168</v>
      </c>
      <c r="B10" s="159"/>
      <c r="C10" s="160" t="s">
        <v>274</v>
      </c>
      <c r="D10" s="160"/>
      <c r="E10" s="160"/>
      <c r="F10" s="161"/>
      <c r="G10" s="98" t="s">
        <v>150</v>
      </c>
      <c r="H10" s="192">
        <v>3123350873</v>
      </c>
      <c r="I10" s="193"/>
      <c r="K10" s="187"/>
      <c r="L10" s="115" t="s">
        <v>151</v>
      </c>
      <c r="M10" s="187"/>
    </row>
    <row r="11" spans="1:13" ht="20.100000000000001" customHeight="1" x14ac:dyDescent="0.2">
      <c r="A11" s="158" t="s">
        <v>165</v>
      </c>
      <c r="B11" s="159"/>
      <c r="C11" s="160" t="s">
        <v>273</v>
      </c>
      <c r="D11" s="160"/>
      <c r="E11" s="160"/>
      <c r="F11" s="161"/>
      <c r="G11" s="98" t="s">
        <v>174</v>
      </c>
      <c r="H11" s="174">
        <v>2025</v>
      </c>
      <c r="I11" s="175"/>
      <c r="K11" s="176"/>
      <c r="L11" s="116"/>
      <c r="M11" s="116"/>
    </row>
    <row r="12" spans="1:13" ht="19.5" customHeight="1" x14ac:dyDescent="0.2">
      <c r="A12" s="177" t="s">
        <v>152</v>
      </c>
      <c r="B12" s="178"/>
      <c r="C12" s="178"/>
      <c r="D12" s="178"/>
      <c r="E12" s="178"/>
      <c r="F12" s="178"/>
      <c r="G12" s="178"/>
      <c r="H12" s="178"/>
      <c r="I12" s="179"/>
      <c r="K12" s="173"/>
      <c r="L12" s="116"/>
      <c r="M12" s="173"/>
    </row>
    <row r="13" spans="1:13" ht="20.100000000000001" customHeight="1" x14ac:dyDescent="0.2">
      <c r="A13" s="166" t="s">
        <v>153</v>
      </c>
      <c r="B13" s="166"/>
      <c r="C13" s="166"/>
      <c r="D13" s="166" t="s">
        <v>154</v>
      </c>
      <c r="E13" s="166"/>
      <c r="F13" s="166"/>
      <c r="G13" s="166" t="s">
        <v>161</v>
      </c>
      <c r="H13" s="166"/>
      <c r="I13" s="166"/>
      <c r="K13" s="173"/>
      <c r="L13" s="116"/>
      <c r="M13" s="173"/>
    </row>
    <row r="14" spans="1:13" ht="20.100000000000001" customHeight="1" x14ac:dyDescent="0.2">
      <c r="A14" s="170" t="s">
        <v>273</v>
      </c>
      <c r="B14" s="170"/>
      <c r="C14" s="170"/>
      <c r="D14" s="170" t="s">
        <v>275</v>
      </c>
      <c r="E14" s="170"/>
      <c r="F14" s="170"/>
      <c r="G14" s="170"/>
      <c r="H14" s="170"/>
      <c r="I14" s="170"/>
      <c r="K14" s="173"/>
      <c r="L14" s="116"/>
      <c r="M14" s="173"/>
    </row>
    <row r="15" spans="1:13" ht="20.100000000000001" customHeight="1" x14ac:dyDescent="0.2">
      <c r="A15" s="170" t="s">
        <v>276</v>
      </c>
      <c r="B15" s="170"/>
      <c r="C15" s="170"/>
      <c r="D15" s="170" t="s">
        <v>277</v>
      </c>
      <c r="E15" s="170"/>
      <c r="F15" s="170"/>
      <c r="G15" s="170" t="s">
        <v>278</v>
      </c>
      <c r="H15" s="170"/>
      <c r="I15" s="170"/>
      <c r="K15" s="173"/>
      <c r="L15" s="116"/>
      <c r="M15" s="116"/>
    </row>
    <row r="16" spans="1:13" ht="20.100000000000001" customHeight="1" x14ac:dyDescent="0.2">
      <c r="A16" s="170" t="s">
        <v>283</v>
      </c>
      <c r="B16" s="170"/>
      <c r="C16" s="170"/>
      <c r="D16" s="170" t="s">
        <v>279</v>
      </c>
      <c r="E16" s="170"/>
      <c r="F16" s="170"/>
      <c r="G16" s="170"/>
      <c r="H16" s="170"/>
      <c r="I16" s="170"/>
      <c r="K16" s="173"/>
      <c r="L16" s="116"/>
      <c r="M16" s="116"/>
    </row>
    <row r="17" spans="1:13" ht="20.100000000000001" customHeight="1" x14ac:dyDescent="0.2">
      <c r="A17" s="170" t="s">
        <v>284</v>
      </c>
      <c r="B17" s="170"/>
      <c r="C17" s="170"/>
      <c r="D17" s="170" t="s">
        <v>280</v>
      </c>
      <c r="E17" s="170"/>
      <c r="F17" s="170"/>
      <c r="G17" s="170"/>
      <c r="H17" s="170"/>
      <c r="I17" s="170"/>
      <c r="K17" s="173"/>
      <c r="L17" s="116"/>
      <c r="M17" s="116"/>
    </row>
    <row r="18" spans="1:13" ht="20.100000000000001" customHeight="1" x14ac:dyDescent="0.2">
      <c r="A18" s="170" t="s">
        <v>285</v>
      </c>
      <c r="B18" s="170"/>
      <c r="C18" s="170"/>
      <c r="D18" s="170" t="s">
        <v>281</v>
      </c>
      <c r="E18" s="170"/>
      <c r="F18" s="170"/>
      <c r="G18" s="170"/>
      <c r="H18" s="170"/>
      <c r="I18" s="170"/>
      <c r="K18" s="172"/>
      <c r="L18" s="116"/>
      <c r="M18" s="116"/>
    </row>
    <row r="19" spans="1:13" ht="20.100000000000001" customHeight="1" x14ac:dyDescent="0.2">
      <c r="A19" s="170" t="s">
        <v>286</v>
      </c>
      <c r="B19" s="170"/>
      <c r="C19" s="170"/>
      <c r="D19" s="170" t="s">
        <v>282</v>
      </c>
      <c r="E19" s="170"/>
      <c r="F19" s="170"/>
      <c r="G19" s="170"/>
      <c r="H19" s="170"/>
      <c r="I19" s="170"/>
      <c r="K19" s="173"/>
      <c r="L19" s="116"/>
      <c r="M19" s="116"/>
    </row>
    <row r="20" spans="1:13" ht="20.100000000000001" customHeight="1" x14ac:dyDescent="0.2">
      <c r="A20" s="170"/>
      <c r="B20" s="170"/>
      <c r="C20" s="170"/>
      <c r="D20" s="170"/>
      <c r="E20" s="170"/>
      <c r="F20" s="170"/>
      <c r="G20" s="170"/>
      <c r="H20" s="170"/>
      <c r="I20" s="170"/>
      <c r="K20" s="173"/>
      <c r="L20" s="116"/>
      <c r="M20" s="116"/>
    </row>
    <row r="21" spans="1:13" ht="20.100000000000001" customHeight="1" x14ac:dyDescent="0.2">
      <c r="A21" s="170"/>
      <c r="B21" s="170"/>
      <c r="C21" s="170"/>
      <c r="D21" s="170"/>
      <c r="E21" s="170"/>
      <c r="F21" s="170"/>
      <c r="G21" s="170"/>
      <c r="H21" s="170"/>
      <c r="I21" s="170"/>
      <c r="K21" s="173"/>
      <c r="L21" s="116"/>
      <c r="M21" s="117"/>
    </row>
    <row r="22" spans="1:13" ht="20.100000000000001" customHeight="1" x14ac:dyDescent="0.2">
      <c r="A22" s="170"/>
      <c r="B22" s="170"/>
      <c r="C22" s="170"/>
      <c r="D22" s="170"/>
      <c r="E22" s="170"/>
      <c r="F22" s="170"/>
      <c r="G22" s="170"/>
      <c r="H22" s="170"/>
      <c r="I22" s="170"/>
    </row>
    <row r="23" spans="1:13" s="21" customFormat="1" ht="20.25" x14ac:dyDescent="0.3">
      <c r="A23" s="171"/>
      <c r="B23" s="171"/>
      <c r="C23" s="171"/>
      <c r="D23" s="171"/>
      <c r="E23" s="171"/>
      <c r="F23" s="171"/>
      <c r="G23" s="171"/>
      <c r="H23" s="171"/>
      <c r="I23" s="171"/>
      <c r="K23" s="164"/>
      <c r="L23" s="164"/>
      <c r="M23" s="22"/>
    </row>
    <row r="24" spans="1:13" ht="30" customHeight="1" x14ac:dyDescent="0.2">
      <c r="A24" s="165" t="s">
        <v>155</v>
      </c>
      <c r="B24" s="165"/>
      <c r="C24" s="165"/>
      <c r="D24" s="165"/>
      <c r="E24" s="165"/>
      <c r="F24" s="165"/>
      <c r="G24" s="165"/>
      <c r="H24" s="165"/>
      <c r="I24" s="165"/>
      <c r="K24" s="23"/>
      <c r="L24" s="23"/>
    </row>
    <row r="25" spans="1:13" ht="33.75" customHeight="1" x14ac:dyDescent="0.2">
      <c r="A25" s="166" t="s">
        <v>153</v>
      </c>
      <c r="B25" s="166"/>
      <c r="C25" s="166"/>
      <c r="D25" s="166" t="s">
        <v>154</v>
      </c>
      <c r="E25" s="166"/>
      <c r="F25" s="166"/>
      <c r="G25" s="166" t="s">
        <v>23</v>
      </c>
      <c r="H25" s="166"/>
      <c r="I25" s="166"/>
      <c r="K25" s="24"/>
      <c r="L25" s="25"/>
      <c r="M25" s="20" t="s">
        <v>156</v>
      </c>
    </row>
    <row r="26" spans="1:13" ht="20.100000000000001" customHeight="1" x14ac:dyDescent="0.2">
      <c r="A26" s="170" t="s">
        <v>273</v>
      </c>
      <c r="B26" s="170"/>
      <c r="C26" s="170"/>
      <c r="D26" s="170" t="s">
        <v>275</v>
      </c>
      <c r="E26" s="170"/>
      <c r="F26" s="170"/>
      <c r="G26" s="170"/>
      <c r="H26" s="170"/>
      <c r="I26" s="170"/>
      <c r="K26" s="24"/>
      <c r="L26" s="25"/>
    </row>
    <row r="27" spans="1:13" ht="20.100000000000001" customHeight="1" x14ac:dyDescent="0.2">
      <c r="A27" s="170" t="s">
        <v>276</v>
      </c>
      <c r="B27" s="170"/>
      <c r="C27" s="170"/>
      <c r="D27" s="170" t="s">
        <v>277</v>
      </c>
      <c r="E27" s="170"/>
      <c r="F27" s="170"/>
      <c r="G27" s="170" t="s">
        <v>278</v>
      </c>
      <c r="H27" s="170"/>
      <c r="I27" s="170"/>
      <c r="K27" s="24"/>
      <c r="L27" s="26"/>
    </row>
    <row r="28" spans="1:13" ht="20.100000000000001" customHeight="1" x14ac:dyDescent="0.2">
      <c r="A28" s="170" t="s">
        <v>283</v>
      </c>
      <c r="B28" s="170"/>
      <c r="C28" s="170"/>
      <c r="D28" s="170" t="s">
        <v>279</v>
      </c>
      <c r="E28" s="170"/>
      <c r="F28" s="170"/>
      <c r="G28" s="170"/>
      <c r="H28" s="170"/>
      <c r="I28" s="170"/>
      <c r="K28" s="24"/>
      <c r="L28" s="26"/>
    </row>
    <row r="29" spans="1:13" ht="20.100000000000001" customHeight="1" x14ac:dyDescent="0.2">
      <c r="A29" s="170" t="s">
        <v>284</v>
      </c>
      <c r="B29" s="170"/>
      <c r="C29" s="170"/>
      <c r="D29" s="170" t="s">
        <v>280</v>
      </c>
      <c r="E29" s="170"/>
      <c r="F29" s="170"/>
      <c r="G29" s="170"/>
      <c r="H29" s="170"/>
      <c r="I29" s="170"/>
      <c r="K29" s="24"/>
      <c r="L29" s="25"/>
    </row>
    <row r="30" spans="1:13" ht="20.100000000000001" customHeight="1" x14ac:dyDescent="0.2">
      <c r="A30" s="170" t="s">
        <v>285</v>
      </c>
      <c r="B30" s="170"/>
      <c r="C30" s="170"/>
      <c r="D30" s="170" t="s">
        <v>281</v>
      </c>
      <c r="E30" s="170"/>
      <c r="F30" s="170"/>
      <c r="G30" s="170"/>
      <c r="H30" s="170"/>
      <c r="I30" s="170"/>
      <c r="K30" s="24"/>
      <c r="L30" s="26"/>
    </row>
    <row r="31" spans="1:13" ht="20.100000000000001" customHeight="1" x14ac:dyDescent="0.2">
      <c r="A31" s="170" t="s">
        <v>286</v>
      </c>
      <c r="B31" s="170"/>
      <c r="C31" s="170"/>
      <c r="D31" s="170" t="s">
        <v>282</v>
      </c>
      <c r="E31" s="170"/>
      <c r="F31" s="170"/>
      <c r="G31" s="170"/>
      <c r="H31" s="170"/>
      <c r="I31" s="170"/>
      <c r="K31" s="24"/>
      <c r="L31" s="27"/>
    </row>
    <row r="32" spans="1:13" ht="20.100000000000001" customHeight="1" x14ac:dyDescent="0.2">
      <c r="A32" s="170"/>
      <c r="B32" s="170"/>
      <c r="C32" s="170"/>
      <c r="D32" s="170"/>
      <c r="E32" s="170"/>
      <c r="F32" s="170"/>
      <c r="G32" s="170"/>
      <c r="H32" s="170"/>
      <c r="I32" s="170"/>
      <c r="K32" s="167"/>
      <c r="L32" s="25"/>
    </row>
    <row r="33" spans="11:12" ht="15" x14ac:dyDescent="0.2">
      <c r="K33" s="167"/>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68" t="s">
        <v>29</v>
      </c>
      <c r="B65526" s="168"/>
      <c r="C65526" s="168"/>
      <c r="D65526" s="168"/>
      <c r="E65526" s="168"/>
    </row>
    <row r="65527" spans="1:5" x14ac:dyDescent="0.2">
      <c r="A65527" s="169" t="s">
        <v>30</v>
      </c>
      <c r="B65527" s="169"/>
      <c r="C65527" s="169"/>
      <c r="D65527" s="169"/>
      <c r="E65527" s="169"/>
    </row>
    <row r="65528" spans="1:5" x14ac:dyDescent="0.2">
      <c r="A65528" s="169" t="s">
        <v>31</v>
      </c>
      <c r="B65528" s="169"/>
      <c r="C65528" s="169"/>
      <c r="D65528" s="169"/>
      <c r="E65528" s="169"/>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D100" zoomScale="80" zoomScaleNormal="80" workbookViewId="0">
      <selection activeCell="L147" sqref="L147"/>
    </sheetView>
  </sheetViews>
  <sheetFormatPr baseColWidth="10" defaultRowHeight="14.25" x14ac:dyDescent="0.2"/>
  <cols>
    <col min="1" max="1" width="0.42578125" style="30" customWidth="1"/>
    <col min="2" max="2" width="1.42578125" style="30" customWidth="1"/>
    <col min="3" max="3" width="44.7109375" style="30" customWidth="1"/>
    <col min="4" max="4" width="11.7109375" style="77" customWidth="1"/>
    <col min="5" max="6" width="33.7109375" style="62" customWidth="1"/>
    <col min="7" max="7" width="11.7109375" style="77" customWidth="1"/>
    <col min="8" max="9" width="33.7109375" style="62" customWidth="1"/>
    <col min="10" max="10" width="11.7109375" style="77" customWidth="1"/>
    <col min="11" max="12" width="33.7109375" style="62" customWidth="1"/>
    <col min="13" max="13" width="11.7109375" style="77"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09" t="s">
        <v>124</v>
      </c>
      <c r="C1" s="209"/>
      <c r="D1" s="209"/>
      <c r="E1" s="209"/>
      <c r="F1" s="209"/>
      <c r="G1" s="209"/>
      <c r="H1" s="209"/>
      <c r="I1" s="209"/>
      <c r="J1" s="210"/>
      <c r="K1" s="210"/>
      <c r="L1" s="29"/>
      <c r="M1" s="29"/>
      <c r="N1" s="29"/>
      <c r="O1" s="29"/>
    </row>
    <row r="2" spans="1:21" ht="15.75" x14ac:dyDescent="0.2">
      <c r="B2" s="211" t="s">
        <v>27</v>
      </c>
      <c r="C2" s="211"/>
      <c r="D2" s="261" t="s">
        <v>178</v>
      </c>
      <c r="E2" s="261"/>
      <c r="F2" s="261"/>
      <c r="G2" s="262" t="s">
        <v>179</v>
      </c>
      <c r="H2" s="262"/>
      <c r="I2" s="262"/>
      <c r="J2" s="263" t="s">
        <v>180</v>
      </c>
      <c r="K2" s="263"/>
      <c r="L2" s="263"/>
      <c r="M2" s="199" t="s">
        <v>181</v>
      </c>
      <c r="N2" s="199"/>
      <c r="O2" s="199"/>
      <c r="Q2" s="30">
        <v>1</v>
      </c>
    </row>
    <row r="3" spans="1:21" ht="15" customHeight="1" x14ac:dyDescent="0.2">
      <c r="B3" s="211"/>
      <c r="C3" s="211"/>
      <c r="D3" s="239" t="s">
        <v>34</v>
      </c>
      <c r="E3" s="238" t="s">
        <v>122</v>
      </c>
      <c r="F3" s="238" t="s">
        <v>125</v>
      </c>
      <c r="G3" s="200" t="s">
        <v>34</v>
      </c>
      <c r="H3" s="238" t="s">
        <v>122</v>
      </c>
      <c r="I3" s="238" t="s">
        <v>125</v>
      </c>
      <c r="J3" s="200" t="s">
        <v>34</v>
      </c>
      <c r="K3" s="202" t="s">
        <v>122</v>
      </c>
      <c r="L3" s="204" t="s">
        <v>125</v>
      </c>
      <c r="M3" s="200" t="s">
        <v>34</v>
      </c>
      <c r="N3" s="202" t="s">
        <v>122</v>
      </c>
      <c r="O3" s="204" t="s">
        <v>125</v>
      </c>
      <c r="Q3" s="30">
        <v>2</v>
      </c>
    </row>
    <row r="4" spans="1:21" ht="15.75" customHeight="1" x14ac:dyDescent="0.2">
      <c r="B4" s="211"/>
      <c r="C4" s="211"/>
      <c r="D4" s="240"/>
      <c r="E4" s="204"/>
      <c r="F4" s="204"/>
      <c r="G4" s="201"/>
      <c r="H4" s="204"/>
      <c r="I4" s="204"/>
      <c r="J4" s="201"/>
      <c r="K4" s="203"/>
      <c r="L4" s="205"/>
      <c r="M4" s="201"/>
      <c r="N4" s="203"/>
      <c r="O4" s="205"/>
      <c r="Q4" s="30">
        <v>3</v>
      </c>
    </row>
    <row r="5" spans="1:21" ht="15.75" x14ac:dyDescent="0.2">
      <c r="B5" s="211"/>
      <c r="C5" s="211"/>
      <c r="D5" s="31"/>
      <c r="E5" s="32"/>
      <c r="F5" s="32"/>
      <c r="G5" s="33"/>
      <c r="H5" s="34"/>
      <c r="I5" s="34"/>
      <c r="J5" s="33"/>
      <c r="K5" s="35"/>
      <c r="L5" s="34"/>
      <c r="M5" s="33"/>
      <c r="N5" s="35"/>
      <c r="O5" s="34"/>
      <c r="Q5" s="30">
        <v>4</v>
      </c>
    </row>
    <row r="6" spans="1:21" ht="18.75" x14ac:dyDescent="0.2">
      <c r="A6" s="264"/>
      <c r="B6" s="232"/>
      <c r="C6" s="36" t="s">
        <v>73</v>
      </c>
      <c r="D6" s="37"/>
      <c r="E6" s="37"/>
      <c r="F6" s="37"/>
      <c r="G6" s="37"/>
      <c r="H6" s="37"/>
      <c r="I6" s="37"/>
      <c r="J6" s="37"/>
      <c r="K6" s="37"/>
      <c r="L6" s="38"/>
      <c r="M6" s="37"/>
      <c r="N6" s="37"/>
      <c r="O6" s="38"/>
    </row>
    <row r="7" spans="1:21" ht="39.950000000000003" customHeight="1" x14ac:dyDescent="0.2">
      <c r="A7" s="264"/>
      <c r="B7" s="233"/>
      <c r="C7" s="39" t="s">
        <v>33</v>
      </c>
      <c r="D7" s="79">
        <v>1</v>
      </c>
      <c r="E7" s="118" t="s">
        <v>183</v>
      </c>
      <c r="F7" s="118" t="s">
        <v>188</v>
      </c>
      <c r="G7" s="132">
        <v>2</v>
      </c>
      <c r="H7" s="119" t="s">
        <v>190</v>
      </c>
      <c r="I7" s="119" t="s">
        <v>193</v>
      </c>
      <c r="J7" s="136">
        <v>3</v>
      </c>
      <c r="K7" s="316" t="s">
        <v>195</v>
      </c>
      <c r="L7" s="298" t="s">
        <v>188</v>
      </c>
      <c r="M7" s="138"/>
      <c r="N7" s="120"/>
      <c r="O7" s="121"/>
      <c r="Q7" s="40"/>
      <c r="R7" s="30">
        <f>COUNTIF(D7:D10,"1")</f>
        <v>4</v>
      </c>
      <c r="S7" s="30">
        <f>COUNTIF(G7:G10,"1")</f>
        <v>0</v>
      </c>
      <c r="T7" s="30">
        <f>COUNTIF(J7:J10,"1")</f>
        <v>0</v>
      </c>
      <c r="U7" s="30">
        <f>COUNTIF(M7:M10,"1")</f>
        <v>0</v>
      </c>
    </row>
    <row r="8" spans="1:21" ht="39.950000000000003" customHeight="1" x14ac:dyDescent="0.2">
      <c r="A8" s="264"/>
      <c r="B8" s="233"/>
      <c r="C8" s="41" t="s">
        <v>35</v>
      </c>
      <c r="D8" s="79">
        <v>1</v>
      </c>
      <c r="E8" s="141" t="s">
        <v>185</v>
      </c>
      <c r="F8" s="118" t="s">
        <v>188</v>
      </c>
      <c r="G8" s="132">
        <v>2</v>
      </c>
      <c r="H8" s="122" t="s">
        <v>184</v>
      </c>
      <c r="I8" s="119" t="s">
        <v>193</v>
      </c>
      <c r="J8" s="136">
        <v>2</v>
      </c>
      <c r="K8" s="300" t="s">
        <v>196</v>
      </c>
      <c r="L8" s="299" t="s">
        <v>534</v>
      </c>
      <c r="M8" s="138"/>
      <c r="N8" s="123"/>
      <c r="O8" s="121"/>
      <c r="R8" s="30">
        <f>COUNTIF(D7:D10,"2")</f>
        <v>0</v>
      </c>
      <c r="S8" s="30">
        <f>COUNTIF(G7:G10,"2")</f>
        <v>4</v>
      </c>
      <c r="T8" s="30">
        <f>COUNTIF(J7:J10,"2")</f>
        <v>3</v>
      </c>
      <c r="U8" s="30">
        <f>COUNTIF(M7:M10,"2")</f>
        <v>0</v>
      </c>
    </row>
    <row r="9" spans="1:21" ht="39.950000000000003" customHeight="1" x14ac:dyDescent="0.2">
      <c r="A9" s="264"/>
      <c r="B9" s="233"/>
      <c r="C9" s="42" t="s">
        <v>36</v>
      </c>
      <c r="D9" s="79">
        <v>1</v>
      </c>
      <c r="E9" s="118" t="s">
        <v>186</v>
      </c>
      <c r="F9" s="118" t="s">
        <v>188</v>
      </c>
      <c r="G9" s="132">
        <v>2</v>
      </c>
      <c r="H9" s="122" t="s">
        <v>191</v>
      </c>
      <c r="I9" s="119" t="s">
        <v>193</v>
      </c>
      <c r="J9" s="136">
        <v>2</v>
      </c>
      <c r="K9" s="301" t="s">
        <v>536</v>
      </c>
      <c r="L9" s="298" t="s">
        <v>188</v>
      </c>
      <c r="M9" s="138"/>
      <c r="N9" s="123"/>
      <c r="O9" s="121"/>
      <c r="R9" s="30">
        <f>COUNTIF(D7:D10,"3")</f>
        <v>0</v>
      </c>
      <c r="S9" s="30">
        <f>COUNTIF(G7:G10,"3")</f>
        <v>0</v>
      </c>
      <c r="T9" s="30">
        <f>COUNTIF(J7:J10,"3")</f>
        <v>1</v>
      </c>
      <c r="U9" s="30">
        <f>COUNTIF(M7:M10,"3")</f>
        <v>0</v>
      </c>
    </row>
    <row r="10" spans="1:21" ht="39.950000000000003" customHeight="1" x14ac:dyDescent="0.2">
      <c r="A10" s="264"/>
      <c r="B10" s="234"/>
      <c r="C10" s="42" t="s">
        <v>37</v>
      </c>
      <c r="D10" s="79">
        <v>1</v>
      </c>
      <c r="E10" s="118" t="s">
        <v>187</v>
      </c>
      <c r="F10" s="118" t="s">
        <v>189</v>
      </c>
      <c r="G10" s="132">
        <v>2</v>
      </c>
      <c r="H10" s="122" t="s">
        <v>192</v>
      </c>
      <c r="I10" s="119" t="s">
        <v>194</v>
      </c>
      <c r="J10" s="136">
        <v>2</v>
      </c>
      <c r="K10" s="300" t="s">
        <v>197</v>
      </c>
      <c r="L10" s="142" t="s">
        <v>535</v>
      </c>
      <c r="M10" s="138"/>
      <c r="N10" s="123"/>
      <c r="O10" s="121"/>
      <c r="R10" s="30">
        <f>COUNTIF(D7:D10,"4")</f>
        <v>0</v>
      </c>
      <c r="S10" s="30">
        <f>COUNTIF(G7:G10,"4")</f>
        <v>0</v>
      </c>
      <c r="T10" s="30">
        <f>COUNTIF(J7:J10,"4")</f>
        <v>0</v>
      </c>
      <c r="U10" s="30">
        <f>COUNTIF(M7:M10,"4")</f>
        <v>0</v>
      </c>
    </row>
    <row r="11" spans="1:21" ht="6" customHeight="1" x14ac:dyDescent="0.25">
      <c r="B11" s="223"/>
      <c r="C11" s="224"/>
      <c r="D11" s="224"/>
      <c r="E11" s="224"/>
      <c r="F11" s="224"/>
      <c r="G11" s="224"/>
      <c r="H11" s="224"/>
      <c r="I11" s="224"/>
      <c r="J11" s="224"/>
      <c r="K11" s="225"/>
      <c r="L11" s="43"/>
      <c r="M11" s="139"/>
      <c r="N11" s="43"/>
      <c r="O11" s="43"/>
      <c r="Q11" s="30">
        <f>COUNTIF(D7:D10,"1")</f>
        <v>4</v>
      </c>
      <c r="R11" s="30">
        <f>COUNTIF(D7:D10,"1")</f>
        <v>4</v>
      </c>
      <c r="S11" s="30">
        <f>COUNTIF(D7:D10,"3")</f>
        <v>0</v>
      </c>
    </row>
    <row r="12" spans="1:21" ht="18.75" x14ac:dyDescent="0.2">
      <c r="A12" s="264"/>
      <c r="B12" s="220"/>
      <c r="C12" s="44" t="s">
        <v>72</v>
      </c>
      <c r="D12" s="45"/>
      <c r="E12" s="45"/>
      <c r="F12" s="45"/>
      <c r="G12" s="45"/>
      <c r="H12" s="45"/>
      <c r="I12" s="45"/>
      <c r="J12" s="45"/>
      <c r="K12" s="46"/>
      <c r="L12" s="47"/>
      <c r="M12" s="45"/>
      <c r="N12" s="46"/>
      <c r="O12" s="47"/>
    </row>
    <row r="13" spans="1:21" ht="39.950000000000003" customHeight="1" x14ac:dyDescent="0.2">
      <c r="A13" s="264"/>
      <c r="B13" s="221"/>
      <c r="C13" s="48" t="s">
        <v>38</v>
      </c>
      <c r="D13" s="80">
        <v>2</v>
      </c>
      <c r="E13" s="118" t="s">
        <v>198</v>
      </c>
      <c r="F13" s="124" t="s">
        <v>203</v>
      </c>
      <c r="G13" s="133">
        <v>2</v>
      </c>
      <c r="H13" s="119" t="s">
        <v>198</v>
      </c>
      <c r="I13" s="119" t="s">
        <v>203</v>
      </c>
      <c r="J13" s="137">
        <v>2</v>
      </c>
      <c r="K13" s="317" t="s">
        <v>537</v>
      </c>
      <c r="L13" s="318" t="s">
        <v>539</v>
      </c>
      <c r="M13" s="140"/>
      <c r="N13" s="125"/>
      <c r="O13" s="126"/>
      <c r="R13" s="30">
        <f>COUNTIF(D13:D17,"1")</f>
        <v>2</v>
      </c>
      <c r="S13" s="30">
        <f>COUNTIF(G13:G17,"1")</f>
        <v>0</v>
      </c>
      <c r="T13" s="30">
        <f>COUNTIF(J13:J17,"1")</f>
        <v>0</v>
      </c>
      <c r="U13" s="30">
        <f>COUNTIF(M13:M17,"1")</f>
        <v>0</v>
      </c>
    </row>
    <row r="14" spans="1:21" ht="39.950000000000003" customHeight="1" x14ac:dyDescent="0.2">
      <c r="A14" s="264"/>
      <c r="B14" s="221"/>
      <c r="C14" s="41" t="s">
        <v>39</v>
      </c>
      <c r="D14" s="80">
        <v>1</v>
      </c>
      <c r="E14" s="127" t="s">
        <v>199</v>
      </c>
      <c r="F14" s="124" t="s">
        <v>204</v>
      </c>
      <c r="G14" s="133">
        <v>2</v>
      </c>
      <c r="H14" s="122" t="s">
        <v>209</v>
      </c>
      <c r="I14" s="119" t="s">
        <v>211</v>
      </c>
      <c r="J14" s="137">
        <v>2</v>
      </c>
      <c r="K14" s="303" t="s">
        <v>538</v>
      </c>
      <c r="L14" s="303" t="s">
        <v>540</v>
      </c>
      <c r="M14" s="140"/>
      <c r="N14" s="126"/>
      <c r="O14" s="126"/>
      <c r="R14" s="30">
        <f>COUNTIF(D13:D17,"2")</f>
        <v>2</v>
      </c>
      <c r="S14" s="30">
        <f>COUNTIF(G13:G17,"2")</f>
        <v>4</v>
      </c>
      <c r="T14" s="30">
        <f>COUNTIF(J13:J17,"2")</f>
        <v>4</v>
      </c>
      <c r="U14" s="30">
        <f>COUNTIF(M13:M17,"2")</f>
        <v>0</v>
      </c>
    </row>
    <row r="15" spans="1:21" ht="39.950000000000003" customHeight="1" x14ac:dyDescent="0.2">
      <c r="A15" s="264"/>
      <c r="B15" s="221"/>
      <c r="C15" s="41" t="s">
        <v>40</v>
      </c>
      <c r="D15" s="80">
        <v>3</v>
      </c>
      <c r="E15" s="127" t="s">
        <v>200</v>
      </c>
      <c r="F15" s="124" t="s">
        <v>206</v>
      </c>
      <c r="G15" s="133">
        <v>3</v>
      </c>
      <c r="H15" s="122" t="s">
        <v>200</v>
      </c>
      <c r="I15" s="119" t="s">
        <v>205</v>
      </c>
      <c r="J15" s="137">
        <v>3</v>
      </c>
      <c r="K15" s="314" t="s">
        <v>200</v>
      </c>
      <c r="L15" s="317" t="s">
        <v>541</v>
      </c>
      <c r="M15" s="140"/>
      <c r="N15" s="126"/>
      <c r="O15" s="126"/>
      <c r="R15" s="30">
        <f>COUNTIF(D13:D17,"3")</f>
        <v>1</v>
      </c>
      <c r="S15" s="30">
        <f>COUNTIF(G13:G17,"3")</f>
        <v>1</v>
      </c>
      <c r="T15" s="30">
        <f>COUNTIF(J13:J17,"3")</f>
        <v>1</v>
      </c>
      <c r="U15" s="30">
        <f>COUNTIF(M13:M17,"3")</f>
        <v>0</v>
      </c>
    </row>
    <row r="16" spans="1:21" ht="39.950000000000003" customHeight="1" x14ac:dyDescent="0.2">
      <c r="A16" s="264"/>
      <c r="B16" s="221"/>
      <c r="C16" s="42" t="s">
        <v>41</v>
      </c>
      <c r="D16" s="80">
        <v>1</v>
      </c>
      <c r="E16" s="127" t="s">
        <v>201</v>
      </c>
      <c r="F16" s="124" t="s">
        <v>207</v>
      </c>
      <c r="G16" s="133">
        <v>2</v>
      </c>
      <c r="H16" s="122" t="s">
        <v>210</v>
      </c>
      <c r="I16" s="119" t="s">
        <v>213</v>
      </c>
      <c r="J16" s="137">
        <v>2</v>
      </c>
      <c r="K16" s="303" t="s">
        <v>210</v>
      </c>
      <c r="L16" s="305" t="s">
        <v>212</v>
      </c>
      <c r="M16" s="140"/>
      <c r="N16" s="126"/>
      <c r="O16" s="126"/>
      <c r="R16" s="30">
        <f>COUNTIF(D13:D17,"4")</f>
        <v>0</v>
      </c>
      <c r="S16" s="30">
        <f>COUNTIF(G13:G17,"4")</f>
        <v>0</v>
      </c>
      <c r="T16" s="30">
        <f>COUNTIF(J13:J17,"4")</f>
        <v>0</v>
      </c>
      <c r="U16" s="30">
        <f>COUNTIF(M13:M17,"4")</f>
        <v>0</v>
      </c>
    </row>
    <row r="17" spans="1:21" ht="39.950000000000003" customHeight="1" x14ac:dyDescent="0.2">
      <c r="A17" s="264"/>
      <c r="B17" s="222"/>
      <c r="C17" s="41" t="s">
        <v>42</v>
      </c>
      <c r="D17" s="80">
        <v>2</v>
      </c>
      <c r="E17" s="127" t="s">
        <v>202</v>
      </c>
      <c r="F17" s="124" t="s">
        <v>208</v>
      </c>
      <c r="G17" s="133">
        <v>2</v>
      </c>
      <c r="H17" s="122" t="s">
        <v>202</v>
      </c>
      <c r="I17" s="119" t="s">
        <v>214</v>
      </c>
      <c r="J17" s="137">
        <v>2</v>
      </c>
      <c r="K17" s="305" t="s">
        <v>202</v>
      </c>
      <c r="L17" s="302" t="s">
        <v>542</v>
      </c>
      <c r="M17" s="140"/>
      <c r="N17" s="126"/>
      <c r="O17" s="126"/>
    </row>
    <row r="18" spans="1:21" ht="7.5" customHeight="1" x14ac:dyDescent="0.25">
      <c r="B18" s="235"/>
      <c r="C18" s="236"/>
      <c r="D18" s="236"/>
      <c r="E18" s="236"/>
      <c r="F18" s="236"/>
      <c r="G18" s="236"/>
      <c r="H18" s="236"/>
      <c r="I18" s="236"/>
      <c r="J18" s="236"/>
      <c r="K18" s="237"/>
      <c r="L18" s="43"/>
      <c r="M18" s="139"/>
      <c r="N18" s="43"/>
      <c r="O18" s="43"/>
    </row>
    <row r="19" spans="1:21" ht="18.75" x14ac:dyDescent="0.2">
      <c r="A19" s="264"/>
      <c r="B19" s="220"/>
      <c r="C19" s="44" t="s">
        <v>43</v>
      </c>
      <c r="D19" s="45"/>
      <c r="E19" s="45"/>
      <c r="F19" s="45"/>
      <c r="G19" s="45"/>
      <c r="H19" s="45"/>
      <c r="I19" s="45"/>
      <c r="J19" s="45"/>
      <c r="K19" s="46"/>
      <c r="L19" s="47"/>
      <c r="M19" s="45"/>
      <c r="N19" s="46"/>
      <c r="O19" s="47"/>
    </row>
    <row r="20" spans="1:21" ht="39.950000000000003" customHeight="1" x14ac:dyDescent="0.2">
      <c r="A20" s="264"/>
      <c r="B20" s="258"/>
      <c r="C20" s="49" t="s">
        <v>44</v>
      </c>
      <c r="D20" s="80">
        <v>2</v>
      </c>
      <c r="E20" s="118" t="s">
        <v>215</v>
      </c>
      <c r="F20" s="143" t="s">
        <v>225</v>
      </c>
      <c r="G20" s="133">
        <v>2</v>
      </c>
      <c r="H20" s="144" t="s">
        <v>215</v>
      </c>
      <c r="I20" s="144" t="s">
        <v>223</v>
      </c>
      <c r="J20" s="137">
        <v>2</v>
      </c>
      <c r="K20" s="314" t="s">
        <v>215</v>
      </c>
      <c r="L20" s="308" t="s">
        <v>223</v>
      </c>
      <c r="M20" s="140"/>
      <c r="N20" s="130"/>
      <c r="O20" s="131"/>
      <c r="R20" s="30">
        <f>COUNTIF(D20:D27,"1")</f>
        <v>5</v>
      </c>
      <c r="S20" s="30">
        <f>COUNTIF(G20:G27,"1")</f>
        <v>4</v>
      </c>
      <c r="T20" s="30">
        <f>COUNTIF(J20:J27,"1")</f>
        <v>3</v>
      </c>
      <c r="U20" s="30">
        <f>COUNTIF(M20:M27,"1")</f>
        <v>0</v>
      </c>
    </row>
    <row r="21" spans="1:21" ht="39.950000000000003" customHeight="1" x14ac:dyDescent="0.2">
      <c r="A21" s="264"/>
      <c r="B21" s="258"/>
      <c r="C21" s="50" t="s">
        <v>45</v>
      </c>
      <c r="D21" s="80">
        <v>2</v>
      </c>
      <c r="E21" s="127" t="s">
        <v>216</v>
      </c>
      <c r="F21" s="143" t="s">
        <v>223</v>
      </c>
      <c r="G21" s="133">
        <v>2</v>
      </c>
      <c r="H21" s="145" t="s">
        <v>216</v>
      </c>
      <c r="I21" s="144" t="s">
        <v>223</v>
      </c>
      <c r="J21" s="137">
        <v>2</v>
      </c>
      <c r="K21" s="314" t="s">
        <v>216</v>
      </c>
      <c r="L21" s="304" t="s">
        <v>223</v>
      </c>
      <c r="M21" s="140"/>
      <c r="N21" s="131"/>
      <c r="O21" s="131"/>
      <c r="R21" s="30">
        <f>COUNTIF(D20:D27,"2")</f>
        <v>3</v>
      </c>
      <c r="S21" s="30">
        <f>COUNTIF(G20:G27,"2")</f>
        <v>4</v>
      </c>
      <c r="T21" s="30">
        <f>COUNTIF(J20:J27,"2")</f>
        <v>5</v>
      </c>
      <c r="U21" s="30">
        <f>COUNTIF(M20:M27,"2")</f>
        <v>0</v>
      </c>
    </row>
    <row r="22" spans="1:21" ht="39.950000000000003" customHeight="1" x14ac:dyDescent="0.2">
      <c r="A22" s="264"/>
      <c r="B22" s="258"/>
      <c r="C22" s="50" t="s">
        <v>46</v>
      </c>
      <c r="D22" s="80">
        <v>1</v>
      </c>
      <c r="E22" s="127" t="s">
        <v>217</v>
      </c>
      <c r="F22" s="143" t="s">
        <v>223</v>
      </c>
      <c r="G22" s="133">
        <v>1</v>
      </c>
      <c r="H22" s="145" t="s">
        <v>226</v>
      </c>
      <c r="I22" s="144" t="s">
        <v>223</v>
      </c>
      <c r="J22" s="137">
        <v>2</v>
      </c>
      <c r="K22" s="306" t="s">
        <v>228</v>
      </c>
      <c r="L22" s="306" t="s">
        <v>229</v>
      </c>
      <c r="M22" s="140"/>
      <c r="N22" s="131"/>
      <c r="O22" s="131"/>
      <c r="R22" s="30">
        <f>COUNTIF(D20:D27,"3")</f>
        <v>0</v>
      </c>
      <c r="S22" s="30">
        <f>COUNTIF(G20:G27,"3")</f>
        <v>0</v>
      </c>
      <c r="T22" s="30">
        <f>COUNTIF(J20:J27,"3")</f>
        <v>0</v>
      </c>
      <c r="U22" s="30">
        <f>COUNTIF(M20:M27,"3")</f>
        <v>0</v>
      </c>
    </row>
    <row r="23" spans="1:21" ht="39.950000000000003" customHeight="1" x14ac:dyDescent="0.2">
      <c r="A23" s="264"/>
      <c r="B23" s="258"/>
      <c r="C23" s="50" t="s">
        <v>47</v>
      </c>
      <c r="D23" s="80">
        <v>1</v>
      </c>
      <c r="E23" s="127" t="s">
        <v>218</v>
      </c>
      <c r="F23" s="143" t="s">
        <v>223</v>
      </c>
      <c r="G23" s="133">
        <v>2</v>
      </c>
      <c r="H23" s="145" t="s">
        <v>227</v>
      </c>
      <c r="I23" s="144" t="s">
        <v>223</v>
      </c>
      <c r="J23" s="137">
        <v>2</v>
      </c>
      <c r="K23" s="307" t="s">
        <v>227</v>
      </c>
      <c r="L23" s="304" t="s">
        <v>223</v>
      </c>
      <c r="M23" s="140"/>
      <c r="N23" s="131"/>
      <c r="O23" s="131"/>
      <c r="R23" s="30">
        <f>COUNTIF(D20:D27,"4")</f>
        <v>0</v>
      </c>
      <c r="S23" s="30">
        <f>COUNTIF(G20:G27,"4")</f>
        <v>0</v>
      </c>
      <c r="T23" s="30">
        <f>COUNTIF(J20:J27,"4")</f>
        <v>0</v>
      </c>
      <c r="U23" s="30">
        <f>COUNTIF(M20:M27,"4")</f>
        <v>0</v>
      </c>
    </row>
    <row r="24" spans="1:21" ht="39.950000000000003" customHeight="1" x14ac:dyDescent="0.2">
      <c r="A24" s="264"/>
      <c r="B24" s="258"/>
      <c r="C24" s="50" t="s">
        <v>48</v>
      </c>
      <c r="D24" s="80">
        <v>1</v>
      </c>
      <c r="E24" s="127" t="s">
        <v>219</v>
      </c>
      <c r="F24" s="143" t="s">
        <v>223</v>
      </c>
      <c r="G24" s="133">
        <v>1</v>
      </c>
      <c r="H24" s="145" t="s">
        <v>219</v>
      </c>
      <c r="I24" s="144" t="s">
        <v>223</v>
      </c>
      <c r="J24" s="137">
        <v>1</v>
      </c>
      <c r="K24" s="314" t="s">
        <v>219</v>
      </c>
      <c r="L24" s="304" t="s">
        <v>223</v>
      </c>
      <c r="M24" s="140"/>
      <c r="N24" s="131"/>
      <c r="O24" s="131"/>
    </row>
    <row r="25" spans="1:21" ht="39.950000000000003" customHeight="1" x14ac:dyDescent="0.2">
      <c r="A25" s="264"/>
      <c r="B25" s="258"/>
      <c r="C25" s="50" t="s">
        <v>49</v>
      </c>
      <c r="D25" s="80">
        <v>2</v>
      </c>
      <c r="E25" s="127" t="s">
        <v>220</v>
      </c>
      <c r="F25" s="143" t="s">
        <v>223</v>
      </c>
      <c r="G25" s="133">
        <v>2</v>
      </c>
      <c r="H25" s="145" t="s">
        <v>220</v>
      </c>
      <c r="I25" s="144" t="s">
        <v>223</v>
      </c>
      <c r="J25" s="137">
        <v>2</v>
      </c>
      <c r="K25" s="314" t="s">
        <v>220</v>
      </c>
      <c r="L25" s="304" t="s">
        <v>223</v>
      </c>
      <c r="M25" s="140"/>
      <c r="N25" s="131"/>
      <c r="O25" s="131"/>
    </row>
    <row r="26" spans="1:21" ht="39.950000000000003" customHeight="1" x14ac:dyDescent="0.2">
      <c r="A26" s="264"/>
      <c r="B26" s="258"/>
      <c r="C26" s="50" t="s">
        <v>50</v>
      </c>
      <c r="D26" s="80">
        <v>1</v>
      </c>
      <c r="E26" s="127" t="s">
        <v>221</v>
      </c>
      <c r="F26" s="143" t="s">
        <v>223</v>
      </c>
      <c r="G26" s="133">
        <v>1</v>
      </c>
      <c r="H26" s="145" t="s">
        <v>221</v>
      </c>
      <c r="I26" s="144" t="s">
        <v>223</v>
      </c>
      <c r="J26" s="137">
        <v>1</v>
      </c>
      <c r="K26" s="314" t="s">
        <v>221</v>
      </c>
      <c r="L26" s="304" t="s">
        <v>223</v>
      </c>
      <c r="M26" s="140"/>
      <c r="N26" s="131"/>
      <c r="O26" s="131"/>
    </row>
    <row r="27" spans="1:21" ht="39.950000000000003" customHeight="1" x14ac:dyDescent="0.2">
      <c r="A27" s="264"/>
      <c r="B27" s="259"/>
      <c r="C27" s="50" t="s">
        <v>51</v>
      </c>
      <c r="D27" s="80">
        <v>1</v>
      </c>
      <c r="E27" s="127" t="s">
        <v>222</v>
      </c>
      <c r="F27" s="143" t="s">
        <v>224</v>
      </c>
      <c r="G27" s="133">
        <v>1</v>
      </c>
      <c r="H27" s="122" t="s">
        <v>222</v>
      </c>
      <c r="I27" s="119"/>
      <c r="J27" s="137">
        <v>1</v>
      </c>
      <c r="K27" s="315" t="s">
        <v>543</v>
      </c>
      <c r="L27" s="309" t="s">
        <v>544</v>
      </c>
      <c r="M27" s="140"/>
      <c r="N27" s="131"/>
      <c r="O27" s="131"/>
    </row>
    <row r="28" spans="1:21" ht="7.5" customHeight="1" x14ac:dyDescent="0.25">
      <c r="B28" s="223"/>
      <c r="C28" s="224"/>
      <c r="D28" s="224"/>
      <c r="E28" s="224"/>
      <c r="F28" s="224"/>
      <c r="G28" s="224"/>
      <c r="H28" s="224"/>
      <c r="I28" s="224"/>
      <c r="J28" s="224"/>
      <c r="K28" s="225"/>
      <c r="L28" s="43"/>
      <c r="M28" s="139"/>
      <c r="N28" s="43"/>
      <c r="O28" s="43"/>
    </row>
    <row r="29" spans="1:21" ht="18.75" x14ac:dyDescent="0.2">
      <c r="A29" s="264"/>
      <c r="B29" s="220"/>
      <c r="C29" s="44" t="s">
        <v>52</v>
      </c>
      <c r="D29" s="45"/>
      <c r="E29" s="45"/>
      <c r="F29" s="45"/>
      <c r="G29" s="45"/>
      <c r="H29" s="45"/>
      <c r="I29" s="45"/>
      <c r="J29" s="45"/>
      <c r="K29" s="46"/>
      <c r="L29" s="47"/>
      <c r="M29" s="45"/>
      <c r="N29" s="46"/>
      <c r="O29" s="47"/>
    </row>
    <row r="30" spans="1:21" ht="39.950000000000003" customHeight="1" x14ac:dyDescent="0.2">
      <c r="A30" s="264"/>
      <c r="B30" s="221"/>
      <c r="C30" s="48" t="s">
        <v>53</v>
      </c>
      <c r="D30" s="80">
        <v>1</v>
      </c>
      <c r="E30" s="118" t="s">
        <v>237</v>
      </c>
      <c r="F30" s="118"/>
      <c r="G30" s="133">
        <v>1</v>
      </c>
      <c r="H30" s="119" t="s">
        <v>230</v>
      </c>
      <c r="I30" s="119" t="s">
        <v>231</v>
      </c>
      <c r="J30" s="137">
        <v>1</v>
      </c>
      <c r="K30" s="314" t="s">
        <v>237</v>
      </c>
      <c r="L30" s="306" t="s">
        <v>243</v>
      </c>
      <c r="M30" s="140"/>
      <c r="N30" s="130"/>
      <c r="O30" s="131"/>
      <c r="R30" s="30">
        <f>COUNTIF(D30:D33,"1")</f>
        <v>3</v>
      </c>
      <c r="S30" s="30">
        <f>COUNTIF(G30:G33,"1")</f>
        <v>3</v>
      </c>
      <c r="T30" s="30">
        <f>COUNTIF(J30:J33,"1")</f>
        <v>3</v>
      </c>
      <c r="U30" s="30">
        <f>COUNTIF(M30:M33,"1")</f>
        <v>0</v>
      </c>
    </row>
    <row r="31" spans="1:21" ht="39.950000000000003" customHeight="1" x14ac:dyDescent="0.2">
      <c r="A31" s="264"/>
      <c r="B31" s="221"/>
      <c r="C31" s="41" t="s">
        <v>54</v>
      </c>
      <c r="D31" s="80">
        <v>2</v>
      </c>
      <c r="E31" s="127" t="s">
        <v>238</v>
      </c>
      <c r="F31" s="118" t="s">
        <v>241</v>
      </c>
      <c r="G31" s="133">
        <v>2</v>
      </c>
      <c r="H31" s="122" t="s">
        <v>232</v>
      </c>
      <c r="I31" s="119" t="s">
        <v>233</v>
      </c>
      <c r="J31" s="137">
        <v>2</v>
      </c>
      <c r="K31" s="314" t="s">
        <v>238</v>
      </c>
      <c r="L31" s="304" t="s">
        <v>241</v>
      </c>
      <c r="M31" s="140"/>
      <c r="N31" s="131"/>
      <c r="O31" s="131"/>
      <c r="R31" s="30">
        <f>COUNTIF(D30:D33,"2")</f>
        <v>1</v>
      </c>
      <c r="S31" s="30">
        <f>COUNTIF(G30:G33,"2")</f>
        <v>1</v>
      </c>
      <c r="T31" s="30">
        <f>COUNTIF(J30:J33,"2")</f>
        <v>1</v>
      </c>
      <c r="U31" s="30">
        <f>COUNTIF(M30:M33,"2")</f>
        <v>0</v>
      </c>
    </row>
    <row r="32" spans="1:21" ht="39.950000000000003" customHeight="1" x14ac:dyDescent="0.2">
      <c r="A32" s="264"/>
      <c r="B32" s="221"/>
      <c r="C32" s="41" t="s">
        <v>55</v>
      </c>
      <c r="D32" s="80">
        <v>1</v>
      </c>
      <c r="E32" s="127" t="s">
        <v>239</v>
      </c>
      <c r="F32" s="118" t="s">
        <v>242</v>
      </c>
      <c r="G32" s="133">
        <v>1</v>
      </c>
      <c r="H32" s="122" t="s">
        <v>232</v>
      </c>
      <c r="I32" s="119" t="s">
        <v>236</v>
      </c>
      <c r="J32" s="137">
        <v>1</v>
      </c>
      <c r="K32" s="314" t="s">
        <v>244</v>
      </c>
      <c r="L32" s="310" t="s">
        <v>242</v>
      </c>
      <c r="M32" s="140"/>
      <c r="N32" s="131"/>
      <c r="O32" s="131"/>
      <c r="R32" s="30">
        <f>COUNTIF(D30:D33,"3")</f>
        <v>0</v>
      </c>
      <c r="S32" s="30">
        <f>COUNTIF(G30:G33,"3")</f>
        <v>0</v>
      </c>
      <c r="T32" s="30">
        <f>COUNTIF(J30:J33,"31")</f>
        <v>0</v>
      </c>
      <c r="U32" s="30">
        <f>COUNTIF(M30:M33,"3")</f>
        <v>0</v>
      </c>
    </row>
    <row r="33" spans="1:21" ht="39.950000000000003" customHeight="1" x14ac:dyDescent="0.2">
      <c r="A33" s="264"/>
      <c r="B33" s="222"/>
      <c r="C33" s="41" t="s">
        <v>56</v>
      </c>
      <c r="D33" s="80">
        <v>1</v>
      </c>
      <c r="E33" s="127" t="s">
        <v>240</v>
      </c>
      <c r="F33" s="118" t="s">
        <v>234</v>
      </c>
      <c r="G33" s="133">
        <v>1</v>
      </c>
      <c r="H33" s="122" t="s">
        <v>235</v>
      </c>
      <c r="I33" s="119" t="s">
        <v>234</v>
      </c>
      <c r="J33" s="137">
        <v>1</v>
      </c>
      <c r="K33" s="314" t="s">
        <v>240</v>
      </c>
      <c r="L33" s="304" t="s">
        <v>245</v>
      </c>
      <c r="M33" s="140"/>
      <c r="N33" s="131"/>
      <c r="O33" s="131"/>
      <c r="R33" s="30">
        <f>COUNTIF(D30:D33,"4")</f>
        <v>0</v>
      </c>
      <c r="S33" s="30">
        <f>COUNTIF(G30:G33,"4")</f>
        <v>0</v>
      </c>
      <c r="T33" s="30">
        <f>COUNTIF(J30:J33,"4")</f>
        <v>0</v>
      </c>
      <c r="U33" s="30">
        <f>COUNTIF(M30:M33,"4")</f>
        <v>0</v>
      </c>
    </row>
    <row r="34" spans="1:21" ht="9" customHeight="1" x14ac:dyDescent="0.25">
      <c r="B34" s="235"/>
      <c r="C34" s="236"/>
      <c r="D34" s="236"/>
      <c r="E34" s="236"/>
      <c r="F34" s="236"/>
      <c r="G34" s="236"/>
      <c r="H34" s="236"/>
      <c r="I34" s="236"/>
      <c r="J34" s="236"/>
      <c r="K34" s="237"/>
      <c r="L34" s="43"/>
      <c r="M34" s="139"/>
      <c r="N34" s="43"/>
      <c r="O34" s="43"/>
    </row>
    <row r="35" spans="1:21" ht="18.75" x14ac:dyDescent="0.2">
      <c r="A35" s="264"/>
      <c r="B35" s="220"/>
      <c r="C35" s="51" t="s">
        <v>57</v>
      </c>
      <c r="D35" s="260"/>
      <c r="E35" s="260"/>
      <c r="F35" s="260"/>
      <c r="G35" s="260"/>
      <c r="H35" s="260"/>
      <c r="I35" s="260"/>
      <c r="J35" s="260"/>
      <c r="K35" s="260"/>
      <c r="L35" s="52"/>
      <c r="M35" s="103"/>
      <c r="N35" s="103"/>
      <c r="O35" s="102"/>
    </row>
    <row r="36" spans="1:21" ht="39.950000000000003" customHeight="1" x14ac:dyDescent="0.2">
      <c r="A36" s="264"/>
      <c r="B36" s="221"/>
      <c r="C36" s="48" t="s">
        <v>58</v>
      </c>
      <c r="D36" s="80">
        <v>2</v>
      </c>
      <c r="E36" s="118" t="s">
        <v>246</v>
      </c>
      <c r="F36" s="118" t="s">
        <v>247</v>
      </c>
      <c r="G36" s="133">
        <v>2</v>
      </c>
      <c r="H36" s="119" t="s">
        <v>246</v>
      </c>
      <c r="I36" s="119" t="s">
        <v>247</v>
      </c>
      <c r="J36" s="137">
        <v>3</v>
      </c>
      <c r="K36" s="311" t="s">
        <v>268</v>
      </c>
      <c r="L36" s="313" t="s">
        <v>269</v>
      </c>
      <c r="M36" s="140"/>
      <c r="N36" s="130"/>
      <c r="O36" s="131"/>
      <c r="R36" s="30">
        <f>COUNTIF(D36:D44,"1")</f>
        <v>2</v>
      </c>
      <c r="S36" s="30">
        <f>COUNTIF(G36:G44,"1")</f>
        <v>1</v>
      </c>
      <c r="T36" s="30">
        <f>COUNTIF(J36:J44,"1")</f>
        <v>2</v>
      </c>
      <c r="U36" s="30">
        <f>COUNTIF(M36:M44,"1")</f>
        <v>0</v>
      </c>
    </row>
    <row r="37" spans="1:21" ht="39.950000000000003" customHeight="1" x14ac:dyDescent="0.2">
      <c r="A37" s="264"/>
      <c r="B37" s="221"/>
      <c r="C37" s="41" t="s">
        <v>59</v>
      </c>
      <c r="D37" s="80">
        <v>2</v>
      </c>
      <c r="E37" s="127" t="s">
        <v>248</v>
      </c>
      <c r="F37" s="118" t="s">
        <v>249</v>
      </c>
      <c r="G37" s="133">
        <v>2</v>
      </c>
      <c r="H37" s="122" t="s">
        <v>248</v>
      </c>
      <c r="I37" s="119" t="s">
        <v>249</v>
      </c>
      <c r="J37" s="137">
        <v>2</v>
      </c>
      <c r="K37" s="314" t="s">
        <v>248</v>
      </c>
      <c r="L37" s="304" t="s">
        <v>249</v>
      </c>
      <c r="M37" s="140"/>
      <c r="N37" s="131"/>
      <c r="O37" s="131"/>
      <c r="R37" s="30">
        <f>COUNTIF(D36:D44,"2")</f>
        <v>6</v>
      </c>
      <c r="S37" s="30">
        <f>COUNTIF(G36:G44,"2")</f>
        <v>7</v>
      </c>
      <c r="T37" s="30">
        <f>COUNTIF(J36:J44,"2")</f>
        <v>4</v>
      </c>
      <c r="U37" s="30">
        <f>COUNTIF(M36:M44,"2")</f>
        <v>0</v>
      </c>
    </row>
    <row r="38" spans="1:21" ht="39.950000000000003" customHeight="1" x14ac:dyDescent="0.2">
      <c r="A38" s="264"/>
      <c r="B38" s="221"/>
      <c r="C38" s="41" t="s">
        <v>60</v>
      </c>
      <c r="D38" s="80">
        <v>1</v>
      </c>
      <c r="E38" s="127" t="s">
        <v>250</v>
      </c>
      <c r="F38" s="118" t="s">
        <v>251</v>
      </c>
      <c r="G38" s="133">
        <v>2</v>
      </c>
      <c r="H38" s="122" t="s">
        <v>262</v>
      </c>
      <c r="I38" s="119" t="s">
        <v>263</v>
      </c>
      <c r="J38" s="137">
        <v>3</v>
      </c>
      <c r="K38" s="306" t="s">
        <v>267</v>
      </c>
      <c r="L38" s="312" t="s">
        <v>263</v>
      </c>
      <c r="M38" s="140"/>
      <c r="N38" s="131"/>
      <c r="O38" s="131"/>
      <c r="R38" s="30">
        <f>COUNTIF(D36:D44,"3")</f>
        <v>1</v>
      </c>
      <c r="S38" s="30">
        <f>COUNTIF(G36:G44,"3")</f>
        <v>1</v>
      </c>
      <c r="T38" s="30">
        <f>COUNTIF(J36:J44,"3")</f>
        <v>3</v>
      </c>
      <c r="U38" s="30">
        <f>COUNTIF(M36:M44,"3")</f>
        <v>0</v>
      </c>
    </row>
    <row r="39" spans="1:21" ht="39.950000000000003" customHeight="1" x14ac:dyDescent="0.2">
      <c r="A39" s="264"/>
      <c r="B39" s="221"/>
      <c r="C39" s="41" t="s">
        <v>61</v>
      </c>
      <c r="D39" s="80">
        <v>3</v>
      </c>
      <c r="E39" s="127" t="s">
        <v>252</v>
      </c>
      <c r="F39" s="118" t="s">
        <v>253</v>
      </c>
      <c r="G39" s="133">
        <v>3</v>
      </c>
      <c r="H39" s="122" t="s">
        <v>264</v>
      </c>
      <c r="I39" s="119" t="s">
        <v>265</v>
      </c>
      <c r="J39" s="137">
        <v>3</v>
      </c>
      <c r="K39" s="312" t="s">
        <v>264</v>
      </c>
      <c r="L39" s="306" t="s">
        <v>265</v>
      </c>
      <c r="M39" s="140"/>
      <c r="N39" s="131"/>
      <c r="O39" s="131"/>
      <c r="R39" s="30">
        <f>COUNTIF(D36:D44,"4")</f>
        <v>0</v>
      </c>
      <c r="S39" s="30">
        <f>COUNTIF(G36:G44,"4")</f>
        <v>0</v>
      </c>
      <c r="T39" s="30">
        <f>COUNTIF(J36:J44,"4")</f>
        <v>0</v>
      </c>
      <c r="U39" s="30">
        <f>COUNTIF(M36:M44,"4")</f>
        <v>0</v>
      </c>
    </row>
    <row r="40" spans="1:21" ht="39.950000000000003" customHeight="1" x14ac:dyDescent="0.2">
      <c r="A40" s="264"/>
      <c r="B40" s="221"/>
      <c r="C40" s="41" t="s">
        <v>62</v>
      </c>
      <c r="D40" s="80">
        <v>2</v>
      </c>
      <c r="E40" s="127" t="s">
        <v>254</v>
      </c>
      <c r="F40" s="118" t="s">
        <v>255</v>
      </c>
      <c r="G40" s="133">
        <v>2</v>
      </c>
      <c r="H40" s="122" t="s">
        <v>254</v>
      </c>
      <c r="I40" s="119" t="s">
        <v>255</v>
      </c>
      <c r="J40" s="137">
        <v>2</v>
      </c>
      <c r="K40" s="314" t="s">
        <v>254</v>
      </c>
      <c r="L40" s="314" t="s">
        <v>255</v>
      </c>
      <c r="M40" s="140"/>
      <c r="N40" s="131"/>
      <c r="O40" s="131"/>
    </row>
    <row r="41" spans="1:21" ht="39.950000000000003" customHeight="1" x14ac:dyDescent="0.2">
      <c r="A41" s="264"/>
      <c r="B41" s="221"/>
      <c r="C41" s="41" t="s">
        <v>63</v>
      </c>
      <c r="D41" s="80">
        <v>1</v>
      </c>
      <c r="E41" s="127" t="s">
        <v>256</v>
      </c>
      <c r="F41" s="118" t="s">
        <v>257</v>
      </c>
      <c r="G41" s="133">
        <v>1</v>
      </c>
      <c r="H41" s="122" t="s">
        <v>256</v>
      </c>
      <c r="I41" s="119" t="s">
        <v>266</v>
      </c>
      <c r="J41" s="137">
        <v>1</v>
      </c>
      <c r="K41" s="314" t="s">
        <v>256</v>
      </c>
      <c r="L41" s="304" t="s">
        <v>266</v>
      </c>
      <c r="M41" s="140"/>
      <c r="N41" s="131"/>
      <c r="O41" s="131"/>
    </row>
    <row r="42" spans="1:21" ht="39.950000000000003" customHeight="1" x14ac:dyDescent="0.2">
      <c r="A42" s="264"/>
      <c r="B42" s="221"/>
      <c r="C42" s="41" t="s">
        <v>64</v>
      </c>
      <c r="D42" s="80">
        <v>2</v>
      </c>
      <c r="E42" s="127" t="s">
        <v>258</v>
      </c>
      <c r="F42" s="118" t="s">
        <v>259</v>
      </c>
      <c r="G42" s="133">
        <v>2</v>
      </c>
      <c r="H42" s="122" t="s">
        <v>258</v>
      </c>
      <c r="I42" s="119" t="s">
        <v>259</v>
      </c>
      <c r="J42" s="137">
        <v>1</v>
      </c>
      <c r="K42" s="314" t="s">
        <v>258</v>
      </c>
      <c r="L42" s="314" t="s">
        <v>259</v>
      </c>
      <c r="M42" s="140"/>
      <c r="N42" s="131"/>
      <c r="O42" s="131"/>
    </row>
    <row r="43" spans="1:21" ht="39.950000000000003" customHeight="1" x14ac:dyDescent="0.2">
      <c r="A43" s="264"/>
      <c r="B43" s="221"/>
      <c r="C43" s="41" t="s">
        <v>65</v>
      </c>
      <c r="D43" s="80">
        <v>2</v>
      </c>
      <c r="E43" s="127" t="s">
        <v>260</v>
      </c>
      <c r="F43" s="118" t="s">
        <v>255</v>
      </c>
      <c r="G43" s="133">
        <v>2</v>
      </c>
      <c r="H43" s="122" t="s">
        <v>260</v>
      </c>
      <c r="I43" s="119" t="s">
        <v>255</v>
      </c>
      <c r="J43" s="137">
        <v>2</v>
      </c>
      <c r="K43" s="314" t="s">
        <v>260</v>
      </c>
      <c r="L43" s="314" t="s">
        <v>255</v>
      </c>
      <c r="M43" s="140"/>
      <c r="N43" s="131"/>
      <c r="O43" s="131"/>
    </row>
    <row r="44" spans="1:21" ht="39.950000000000003" customHeight="1" x14ac:dyDescent="0.2">
      <c r="A44" s="264"/>
      <c r="B44" s="222"/>
      <c r="C44" s="41" t="s">
        <v>66</v>
      </c>
      <c r="D44" s="80">
        <v>2</v>
      </c>
      <c r="E44" s="127" t="s">
        <v>261</v>
      </c>
      <c r="F44" s="118" t="s">
        <v>255</v>
      </c>
      <c r="G44" s="133">
        <v>2</v>
      </c>
      <c r="H44" s="122" t="s">
        <v>261</v>
      </c>
      <c r="I44" s="119" t="s">
        <v>255</v>
      </c>
      <c r="J44" s="137">
        <v>2</v>
      </c>
      <c r="K44" s="314" t="s">
        <v>261</v>
      </c>
      <c r="L44" s="314" t="s">
        <v>255</v>
      </c>
      <c r="M44" s="140"/>
      <c r="N44" s="131"/>
      <c r="O44" s="131"/>
    </row>
    <row r="45" spans="1:21" ht="6.75" customHeight="1" x14ac:dyDescent="0.25">
      <c r="B45" s="235"/>
      <c r="C45" s="236"/>
      <c r="D45" s="236"/>
      <c r="E45" s="236"/>
      <c r="F45" s="236"/>
      <c r="G45" s="236"/>
      <c r="H45" s="236"/>
      <c r="I45" s="236"/>
      <c r="J45" s="236"/>
      <c r="K45" s="237"/>
      <c r="L45" s="43"/>
      <c r="M45" s="139"/>
      <c r="N45" s="43"/>
      <c r="O45" s="43"/>
    </row>
    <row r="46" spans="1:21" ht="18.75" x14ac:dyDescent="0.2">
      <c r="A46" s="264"/>
      <c r="B46" s="220"/>
      <c r="C46" s="44" t="s">
        <v>67</v>
      </c>
      <c r="D46" s="45"/>
      <c r="E46" s="45"/>
      <c r="F46" s="45"/>
      <c r="G46" s="45"/>
      <c r="H46" s="45"/>
      <c r="I46" s="45"/>
      <c r="J46" s="45"/>
      <c r="K46" s="46"/>
      <c r="L46" s="47"/>
      <c r="M46" s="45"/>
      <c r="N46" s="46"/>
      <c r="O46" s="47"/>
    </row>
    <row r="47" spans="1:21" ht="39.950000000000003" customHeight="1" x14ac:dyDescent="0.2">
      <c r="A47" s="264"/>
      <c r="B47" s="221"/>
      <c r="C47" s="48" t="s">
        <v>68</v>
      </c>
      <c r="D47" s="80">
        <v>2</v>
      </c>
      <c r="E47" s="83" t="s">
        <v>230</v>
      </c>
      <c r="F47" s="83" t="s">
        <v>231</v>
      </c>
      <c r="G47" s="81">
        <v>2</v>
      </c>
      <c r="H47" s="85" t="s">
        <v>230</v>
      </c>
      <c r="I47" s="85" t="s">
        <v>231</v>
      </c>
      <c r="J47" s="82">
        <v>2</v>
      </c>
      <c r="K47" s="146" t="s">
        <v>230</v>
      </c>
      <c r="L47" s="314" t="s">
        <v>230</v>
      </c>
      <c r="M47" s="108"/>
      <c r="N47" s="106"/>
      <c r="O47" s="107"/>
      <c r="R47" s="30">
        <f>COUNTIF(D47:D50,"1")</f>
        <v>3</v>
      </c>
      <c r="S47" s="30">
        <f>COUNTIF(G47:G50,"1")</f>
        <v>3</v>
      </c>
      <c r="T47" s="30">
        <f>COUNTIF(J47:J50,"1")</f>
        <v>3</v>
      </c>
      <c r="U47" s="30">
        <f>COUNTIF(M47:M50,"1")</f>
        <v>0</v>
      </c>
    </row>
    <row r="48" spans="1:21" ht="39.950000000000003" customHeight="1" x14ac:dyDescent="0.2">
      <c r="A48" s="264"/>
      <c r="B48" s="221"/>
      <c r="C48" s="41" t="s">
        <v>69</v>
      </c>
      <c r="D48" s="80">
        <v>1</v>
      </c>
      <c r="E48" s="84" t="s">
        <v>232</v>
      </c>
      <c r="F48" s="83" t="s">
        <v>233</v>
      </c>
      <c r="G48" s="81">
        <v>1</v>
      </c>
      <c r="H48" s="86" t="s">
        <v>232</v>
      </c>
      <c r="I48" s="85" t="s">
        <v>233</v>
      </c>
      <c r="J48" s="82">
        <v>1</v>
      </c>
      <c r="K48" s="147" t="s">
        <v>232</v>
      </c>
      <c r="L48" s="314" t="s">
        <v>233</v>
      </c>
      <c r="M48" s="108"/>
      <c r="N48" s="107"/>
      <c r="O48" s="107"/>
      <c r="R48" s="30">
        <f>COUNTIF(D47:D50,"2")</f>
        <v>1</v>
      </c>
      <c r="S48" s="30">
        <f>COUNTIF(G47:G50,"2")</f>
        <v>1</v>
      </c>
      <c r="T48" s="30">
        <f>COUNTIF(J47:J50,"2")</f>
        <v>1</v>
      </c>
      <c r="U48" s="30">
        <f>COUNTIF(M47:M50,"2")</f>
        <v>0</v>
      </c>
    </row>
    <row r="49" spans="1:21" ht="39.950000000000003" customHeight="1" x14ac:dyDescent="0.2">
      <c r="A49" s="264"/>
      <c r="B49" s="221"/>
      <c r="C49" s="41" t="s">
        <v>70</v>
      </c>
      <c r="D49" s="80">
        <v>1</v>
      </c>
      <c r="E49" s="84" t="s">
        <v>232</v>
      </c>
      <c r="F49" s="83" t="s">
        <v>234</v>
      </c>
      <c r="G49" s="81">
        <v>1</v>
      </c>
      <c r="H49" s="86" t="s">
        <v>232</v>
      </c>
      <c r="I49" s="85" t="s">
        <v>236</v>
      </c>
      <c r="J49" s="82">
        <v>1</v>
      </c>
      <c r="K49" s="147" t="s">
        <v>232</v>
      </c>
      <c r="L49" s="304" t="s">
        <v>236</v>
      </c>
      <c r="M49" s="108"/>
      <c r="N49" s="107"/>
      <c r="O49" s="107"/>
      <c r="R49" s="30">
        <f>COUNTIF(D47:D50,"3")</f>
        <v>0</v>
      </c>
      <c r="S49" s="30">
        <f>COUNTIF(G47:G50,"3")</f>
        <v>0</v>
      </c>
      <c r="T49" s="30">
        <f>COUNTIF(J47:J50,"3")</f>
        <v>0</v>
      </c>
      <c r="U49" s="30">
        <f>COUNTIF(M47:M50,"3")</f>
        <v>0</v>
      </c>
    </row>
    <row r="50" spans="1:21" ht="39.950000000000003" customHeight="1" x14ac:dyDescent="0.2">
      <c r="A50" s="264"/>
      <c r="B50" s="222"/>
      <c r="C50" s="41" t="s">
        <v>71</v>
      </c>
      <c r="D50" s="80">
        <v>1</v>
      </c>
      <c r="E50" s="84" t="s">
        <v>235</v>
      </c>
      <c r="F50" s="83" t="s">
        <v>234</v>
      </c>
      <c r="G50" s="81">
        <v>1</v>
      </c>
      <c r="H50" s="86" t="s">
        <v>235</v>
      </c>
      <c r="I50" s="85" t="s">
        <v>234</v>
      </c>
      <c r="J50" s="82">
        <v>1</v>
      </c>
      <c r="K50" s="147" t="s">
        <v>235</v>
      </c>
      <c r="L50" s="304" t="s">
        <v>234</v>
      </c>
      <c r="M50" s="108"/>
      <c r="N50" s="107"/>
      <c r="O50" s="107"/>
      <c r="R50" s="30">
        <f>COUNTIF(D47:D50,"4")</f>
        <v>0</v>
      </c>
      <c r="S50" s="30">
        <f>COUNTIF(G47:G50,"4")</f>
        <v>0</v>
      </c>
      <c r="T50" s="30">
        <f>COUNTIF(J47:J50,"4")</f>
        <v>0</v>
      </c>
      <c r="U50" s="30">
        <f>COUNTIF(M47:M50,"4")</f>
        <v>0</v>
      </c>
    </row>
    <row r="51" spans="1:21" ht="8.25" customHeight="1" x14ac:dyDescent="0.25">
      <c r="B51" s="235"/>
      <c r="C51" s="236"/>
      <c r="D51" s="236"/>
      <c r="E51" s="236"/>
      <c r="F51" s="236"/>
      <c r="G51" s="236"/>
      <c r="H51" s="236"/>
      <c r="I51" s="236"/>
      <c r="J51" s="236"/>
      <c r="K51" s="237"/>
      <c r="L51" s="43"/>
      <c r="M51" s="139"/>
      <c r="N51" s="43"/>
      <c r="O51" s="43"/>
    </row>
    <row r="52" spans="1:21" ht="24" customHeight="1" x14ac:dyDescent="0.2">
      <c r="B52" s="212" t="s">
        <v>26</v>
      </c>
      <c r="C52" s="213"/>
      <c r="D52" s="243">
        <v>2022</v>
      </c>
      <c r="E52" s="244"/>
      <c r="F52" s="245"/>
      <c r="G52" s="226">
        <v>2023</v>
      </c>
      <c r="H52" s="227"/>
      <c r="I52" s="228"/>
      <c r="J52" s="229">
        <v>2024</v>
      </c>
      <c r="K52" s="230"/>
      <c r="L52" s="231"/>
      <c r="M52" s="206">
        <v>2025</v>
      </c>
      <c r="N52" s="207"/>
      <c r="O52" s="208"/>
    </row>
    <row r="53" spans="1:21" ht="33" customHeight="1" x14ac:dyDescent="0.2">
      <c r="B53" s="214"/>
      <c r="C53" s="215"/>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264"/>
      <c r="B54" s="56"/>
      <c r="C54" s="241" t="s">
        <v>74</v>
      </c>
      <c r="D54" s="242"/>
      <c r="E54" s="242"/>
      <c r="F54" s="242"/>
      <c r="G54" s="242"/>
      <c r="H54" s="242"/>
      <c r="I54" s="242"/>
      <c r="J54" s="242"/>
      <c r="K54" s="242"/>
      <c r="L54" s="57"/>
      <c r="M54" s="63"/>
      <c r="N54" s="63"/>
      <c r="O54" s="57"/>
    </row>
    <row r="55" spans="1:21" ht="30" customHeight="1" x14ac:dyDescent="0.2">
      <c r="A55" s="264"/>
      <c r="B55" s="58"/>
      <c r="C55" s="48" t="s">
        <v>75</v>
      </c>
      <c r="D55" s="80">
        <v>2</v>
      </c>
      <c r="E55" s="118" t="s">
        <v>287</v>
      </c>
      <c r="F55" s="118" t="s">
        <v>325</v>
      </c>
      <c r="G55" s="133">
        <v>3</v>
      </c>
      <c r="H55" s="119" t="s">
        <v>287</v>
      </c>
      <c r="I55" s="119" t="s">
        <v>288</v>
      </c>
      <c r="J55" s="137">
        <v>3</v>
      </c>
      <c r="K55" s="128" t="s">
        <v>324</v>
      </c>
      <c r="L55" s="129" t="s">
        <v>325</v>
      </c>
      <c r="M55" s="140"/>
      <c r="N55" s="130"/>
      <c r="O55" s="131"/>
      <c r="R55" s="30">
        <f>COUNTIF(D55:D59,"1")</f>
        <v>0</v>
      </c>
      <c r="S55" s="30">
        <f>COUNTIF(G55:G59,"1")</f>
        <v>0</v>
      </c>
      <c r="T55" s="30">
        <f>COUNTIF(J55:J59,"1")</f>
        <v>0</v>
      </c>
      <c r="U55" s="30">
        <f>COUNTIF(M55:M59,"1")</f>
        <v>0</v>
      </c>
    </row>
    <row r="56" spans="1:21" ht="30" customHeight="1" x14ac:dyDescent="0.2">
      <c r="A56" s="264"/>
      <c r="B56" s="58"/>
      <c r="C56" s="41" t="s">
        <v>76</v>
      </c>
      <c r="D56" s="80">
        <v>2</v>
      </c>
      <c r="E56" s="127" t="s">
        <v>362</v>
      </c>
      <c r="F56" s="118" t="s">
        <v>363</v>
      </c>
      <c r="G56" s="133">
        <v>3</v>
      </c>
      <c r="H56" s="122" t="s">
        <v>289</v>
      </c>
      <c r="I56" s="119" t="s">
        <v>290</v>
      </c>
      <c r="J56" s="137">
        <v>3</v>
      </c>
      <c r="K56" s="129" t="s">
        <v>326</v>
      </c>
      <c r="L56" s="129" t="s">
        <v>327</v>
      </c>
      <c r="M56" s="140"/>
      <c r="N56" s="131"/>
      <c r="O56" s="131"/>
      <c r="R56" s="30">
        <f>COUNTIF(D55:D59,"2")</f>
        <v>4</v>
      </c>
      <c r="S56" s="30">
        <f>COUNTIF(G55:G59,"2")</f>
        <v>1</v>
      </c>
      <c r="T56" s="30">
        <f>COUNTIF(J55:J59,"2")</f>
        <v>0</v>
      </c>
      <c r="U56" s="30">
        <f>COUNTIF(M55:M59,"2")</f>
        <v>0</v>
      </c>
    </row>
    <row r="57" spans="1:21" ht="30" customHeight="1" x14ac:dyDescent="0.2">
      <c r="A57" s="264"/>
      <c r="B57" s="58"/>
      <c r="C57" s="41" t="s">
        <v>77</v>
      </c>
      <c r="D57" s="80">
        <v>2</v>
      </c>
      <c r="E57" s="127" t="s">
        <v>291</v>
      </c>
      <c r="F57" s="118" t="s">
        <v>292</v>
      </c>
      <c r="G57" s="133">
        <v>2</v>
      </c>
      <c r="H57" s="122" t="s">
        <v>291</v>
      </c>
      <c r="I57" s="119" t="s">
        <v>292</v>
      </c>
      <c r="J57" s="137">
        <v>3</v>
      </c>
      <c r="K57" s="129" t="s">
        <v>328</v>
      </c>
      <c r="L57" s="129" t="s">
        <v>292</v>
      </c>
      <c r="M57" s="140"/>
      <c r="N57" s="131"/>
      <c r="O57" s="131"/>
      <c r="R57" s="30">
        <f>COUNTIF(D55:D59,"3")</f>
        <v>1</v>
      </c>
      <c r="S57" s="30">
        <f>COUNTIF(G55:G59,"3")</f>
        <v>4</v>
      </c>
      <c r="T57" s="30">
        <f>COUNTIF(J55:J59,"3")</f>
        <v>5</v>
      </c>
      <c r="U57" s="30">
        <f>COUNTIF(M55:M59,"3")</f>
        <v>0</v>
      </c>
    </row>
    <row r="58" spans="1:21" ht="30" customHeight="1" x14ac:dyDescent="0.2">
      <c r="A58" s="264"/>
      <c r="B58" s="58"/>
      <c r="C58" s="41" t="s">
        <v>78</v>
      </c>
      <c r="D58" s="80">
        <v>2</v>
      </c>
      <c r="E58" s="127" t="s">
        <v>293</v>
      </c>
      <c r="F58" s="118" t="s">
        <v>330</v>
      </c>
      <c r="G58" s="133">
        <v>3</v>
      </c>
      <c r="H58" s="122" t="s">
        <v>293</v>
      </c>
      <c r="I58" s="119" t="s">
        <v>294</v>
      </c>
      <c r="J58" s="137">
        <v>3</v>
      </c>
      <c r="K58" s="129" t="s">
        <v>329</v>
      </c>
      <c r="L58" s="129" t="s">
        <v>330</v>
      </c>
      <c r="M58" s="140"/>
      <c r="N58" s="131"/>
      <c r="O58" s="131"/>
      <c r="R58" s="30">
        <f>COUNTIF(D55:D59,"4")</f>
        <v>0</v>
      </c>
      <c r="S58" s="30">
        <f>COUNTIF(G55:G59,"4")</f>
        <v>0</v>
      </c>
      <c r="T58" s="30">
        <f>COUNTIF(J55:J59,"4")</f>
        <v>0</v>
      </c>
      <c r="U58" s="30">
        <f>COUNTIF(M55:M59,"4")</f>
        <v>0</v>
      </c>
    </row>
    <row r="59" spans="1:21" ht="30" customHeight="1" x14ac:dyDescent="0.2">
      <c r="A59" s="264"/>
      <c r="B59" s="59"/>
      <c r="C59" s="41" t="s">
        <v>79</v>
      </c>
      <c r="D59" s="80">
        <v>3</v>
      </c>
      <c r="E59" s="127" t="s">
        <v>295</v>
      </c>
      <c r="F59" s="118" t="s">
        <v>332</v>
      </c>
      <c r="G59" s="133">
        <v>3</v>
      </c>
      <c r="H59" s="122" t="s">
        <v>295</v>
      </c>
      <c r="I59" s="119" t="s">
        <v>296</v>
      </c>
      <c r="J59" s="137">
        <v>3</v>
      </c>
      <c r="K59" s="129" t="s">
        <v>331</v>
      </c>
      <c r="L59" s="129" t="s">
        <v>332</v>
      </c>
      <c r="M59" s="140"/>
      <c r="N59" s="131"/>
      <c r="O59" s="131"/>
    </row>
    <row r="60" spans="1:21" ht="6.75" customHeight="1" x14ac:dyDescent="0.25">
      <c r="B60" s="248"/>
      <c r="C60" s="249"/>
      <c r="D60" s="60"/>
      <c r="E60" s="61"/>
      <c r="F60" s="61"/>
      <c r="G60" s="60"/>
      <c r="H60" s="61"/>
      <c r="I60" s="61"/>
      <c r="J60" s="60"/>
      <c r="K60" s="61"/>
      <c r="M60" s="60"/>
      <c r="N60" s="61"/>
    </row>
    <row r="61" spans="1:21" ht="18.75" x14ac:dyDescent="0.2">
      <c r="A61" s="264"/>
      <c r="B61" s="56"/>
      <c r="C61" s="241" t="s">
        <v>80</v>
      </c>
      <c r="D61" s="242"/>
      <c r="E61" s="242"/>
      <c r="F61" s="242"/>
      <c r="G61" s="242"/>
      <c r="H61" s="242"/>
      <c r="I61" s="242"/>
      <c r="J61" s="242"/>
      <c r="K61" s="247"/>
      <c r="L61" s="63"/>
      <c r="M61" s="63"/>
      <c r="N61" s="63"/>
      <c r="O61" s="63"/>
    </row>
    <row r="62" spans="1:21" ht="30" customHeight="1" x14ac:dyDescent="0.2">
      <c r="A62" s="264"/>
      <c r="B62" s="64"/>
      <c r="C62" s="39" t="s">
        <v>81</v>
      </c>
      <c r="D62" s="80">
        <v>1</v>
      </c>
      <c r="E62" s="118" t="s">
        <v>297</v>
      </c>
      <c r="F62" s="118" t="s">
        <v>334</v>
      </c>
      <c r="G62" s="133">
        <v>3</v>
      </c>
      <c r="H62" s="119" t="s">
        <v>297</v>
      </c>
      <c r="I62" s="119" t="s">
        <v>298</v>
      </c>
      <c r="J62" s="137">
        <v>3</v>
      </c>
      <c r="K62" s="129" t="s">
        <v>333</v>
      </c>
      <c r="L62" s="129" t="s">
        <v>334</v>
      </c>
      <c r="M62" s="140"/>
      <c r="N62" s="131"/>
      <c r="O62" s="131"/>
      <c r="R62" s="30">
        <f>COUNTIF(D62:D65,"1")</f>
        <v>2</v>
      </c>
      <c r="S62" s="30">
        <f>COUNTIF(G62:G65,"1")</f>
        <v>0</v>
      </c>
      <c r="T62" s="30">
        <f>COUNTIF(J62:J65,"1")</f>
        <v>0</v>
      </c>
      <c r="U62" s="30">
        <f>COUNTIF(M62:M65,"1")</f>
        <v>0</v>
      </c>
    </row>
    <row r="63" spans="1:21" ht="30" customHeight="1" x14ac:dyDescent="0.2">
      <c r="A63" s="264"/>
      <c r="B63" s="58"/>
      <c r="C63" s="41" t="s">
        <v>82</v>
      </c>
      <c r="D63" s="80">
        <v>1</v>
      </c>
      <c r="E63" s="127" t="s">
        <v>299</v>
      </c>
      <c r="F63" s="118" t="s">
        <v>364</v>
      </c>
      <c r="G63" s="133">
        <v>2</v>
      </c>
      <c r="H63" s="122" t="s">
        <v>299</v>
      </c>
      <c r="I63" s="119" t="s">
        <v>300</v>
      </c>
      <c r="J63" s="137">
        <v>3</v>
      </c>
      <c r="K63" s="129" t="s">
        <v>335</v>
      </c>
      <c r="L63" s="129" t="s">
        <v>336</v>
      </c>
      <c r="M63" s="140"/>
      <c r="N63" s="131"/>
      <c r="O63" s="131"/>
      <c r="R63" s="30">
        <f>COUNTIF(D62:D65,"2")</f>
        <v>1</v>
      </c>
      <c r="S63" s="30">
        <f>COUNTIF(G62:G65,"2")</f>
        <v>2</v>
      </c>
      <c r="T63" s="30">
        <f>COUNTIF(J62:J65,"2")</f>
        <v>1</v>
      </c>
      <c r="U63" s="30">
        <f>COUNTIF(M62:M65,"2")</f>
        <v>0</v>
      </c>
    </row>
    <row r="64" spans="1:21" ht="30" customHeight="1" x14ac:dyDescent="0.2">
      <c r="A64" s="264"/>
      <c r="B64" s="58"/>
      <c r="C64" s="41" t="s">
        <v>83</v>
      </c>
      <c r="D64" s="80">
        <v>2</v>
      </c>
      <c r="E64" s="127" t="s">
        <v>301</v>
      </c>
      <c r="F64" s="118" t="s">
        <v>338</v>
      </c>
      <c r="G64" s="133">
        <v>2</v>
      </c>
      <c r="H64" s="122" t="s">
        <v>301</v>
      </c>
      <c r="I64" s="119" t="s">
        <v>302</v>
      </c>
      <c r="J64" s="137">
        <v>2</v>
      </c>
      <c r="K64" s="129" t="s">
        <v>337</v>
      </c>
      <c r="L64" s="129" t="s">
        <v>338</v>
      </c>
      <c r="M64" s="140"/>
      <c r="N64" s="131"/>
      <c r="O64" s="131"/>
      <c r="R64" s="30">
        <f>COUNTIF(D62:D65,"3")</f>
        <v>1</v>
      </c>
      <c r="S64" s="30">
        <f>COUNTIF(G62:G65,"3")</f>
        <v>2</v>
      </c>
      <c r="T64" s="30">
        <f>COUNTIF(J62:J65,"3")</f>
        <v>3</v>
      </c>
      <c r="U64" s="30">
        <f>COUNTIF(M62:M65,"3")</f>
        <v>0</v>
      </c>
    </row>
    <row r="65" spans="1:21" ht="30" customHeight="1" x14ac:dyDescent="0.2">
      <c r="A65" s="264"/>
      <c r="B65" s="59"/>
      <c r="C65" s="41" t="s">
        <v>84</v>
      </c>
      <c r="D65" s="80">
        <v>3</v>
      </c>
      <c r="E65" s="127" t="s">
        <v>303</v>
      </c>
      <c r="F65" s="118" t="s">
        <v>340</v>
      </c>
      <c r="G65" s="133">
        <v>3</v>
      </c>
      <c r="H65" s="122" t="s">
        <v>303</v>
      </c>
      <c r="I65" s="119" t="s">
        <v>304</v>
      </c>
      <c r="J65" s="137">
        <v>3</v>
      </c>
      <c r="K65" s="129" t="s">
        <v>339</v>
      </c>
      <c r="L65" s="129" t="s">
        <v>340</v>
      </c>
      <c r="M65" s="140"/>
      <c r="N65" s="131"/>
      <c r="O65" s="131"/>
      <c r="R65" s="30">
        <f>COUNTIF(D62:D65,"4")</f>
        <v>0</v>
      </c>
      <c r="S65" s="30">
        <f>COUNTIF(G62:G65,"4")</f>
        <v>0</v>
      </c>
      <c r="T65" s="30">
        <f>COUNTIF(J62:J65,"4")</f>
        <v>0</v>
      </c>
      <c r="U65" s="30">
        <f>COUNTIF(M62:M65,"4")</f>
        <v>0</v>
      </c>
    </row>
    <row r="66" spans="1:21" ht="9" customHeight="1" x14ac:dyDescent="0.25">
      <c r="B66" s="223"/>
      <c r="C66" s="224"/>
      <c r="D66" s="224"/>
      <c r="E66" s="224"/>
      <c r="F66" s="224"/>
      <c r="G66" s="224"/>
      <c r="H66" s="224"/>
      <c r="I66" s="224"/>
      <c r="J66" s="224"/>
      <c r="K66" s="251"/>
      <c r="L66" s="43"/>
      <c r="M66" s="139"/>
      <c r="N66" s="43"/>
      <c r="O66" s="43"/>
    </row>
    <row r="67" spans="1:21" ht="18.75" x14ac:dyDescent="0.2">
      <c r="A67" s="264"/>
      <c r="B67" s="56"/>
      <c r="C67" s="241" t="s">
        <v>167</v>
      </c>
      <c r="D67" s="242"/>
      <c r="E67" s="242"/>
      <c r="F67" s="242"/>
      <c r="G67" s="242"/>
      <c r="H67" s="242"/>
      <c r="I67" s="242"/>
      <c r="J67" s="242"/>
      <c r="K67" s="247"/>
      <c r="L67" s="65"/>
      <c r="M67" s="65"/>
      <c r="N67" s="65"/>
      <c r="O67" s="65"/>
    </row>
    <row r="68" spans="1:21" ht="30" customHeight="1" x14ac:dyDescent="0.2">
      <c r="A68" s="264"/>
      <c r="B68" s="58"/>
      <c r="C68" s="48" t="s">
        <v>85</v>
      </c>
      <c r="D68" s="80">
        <v>2</v>
      </c>
      <c r="E68" s="124" t="s">
        <v>305</v>
      </c>
      <c r="F68" s="118" t="s">
        <v>342</v>
      </c>
      <c r="G68" s="133">
        <v>3</v>
      </c>
      <c r="H68" s="119" t="s">
        <v>305</v>
      </c>
      <c r="I68" s="119" t="s">
        <v>306</v>
      </c>
      <c r="J68" s="137">
        <v>3</v>
      </c>
      <c r="K68" s="129" t="s">
        <v>341</v>
      </c>
      <c r="L68" s="129" t="s">
        <v>342</v>
      </c>
      <c r="M68" s="140"/>
      <c r="N68" s="131"/>
      <c r="O68" s="131"/>
      <c r="R68" s="30">
        <f>COUNTIF(D68:D71,"1")</f>
        <v>0</v>
      </c>
      <c r="S68" s="30">
        <f>COUNTIF(G68:G71,"1")</f>
        <v>0</v>
      </c>
      <c r="T68" s="30">
        <f>COUNTIF(J68:J71,"1")</f>
        <v>0</v>
      </c>
      <c r="U68" s="30">
        <f>COUNTIF(M68:M71,"1")</f>
        <v>0</v>
      </c>
    </row>
    <row r="69" spans="1:21" ht="30" customHeight="1" x14ac:dyDescent="0.2">
      <c r="A69" s="264"/>
      <c r="B69" s="58"/>
      <c r="C69" s="41" t="s">
        <v>86</v>
      </c>
      <c r="D69" s="80">
        <v>3</v>
      </c>
      <c r="E69" s="134" t="s">
        <v>307</v>
      </c>
      <c r="F69" s="118" t="s">
        <v>344</v>
      </c>
      <c r="G69" s="133">
        <v>3</v>
      </c>
      <c r="H69" s="122" t="s">
        <v>307</v>
      </c>
      <c r="I69" s="119" t="s">
        <v>308</v>
      </c>
      <c r="J69" s="137">
        <v>3</v>
      </c>
      <c r="K69" s="129" t="s">
        <v>343</v>
      </c>
      <c r="L69" s="129" t="s">
        <v>344</v>
      </c>
      <c r="M69" s="140"/>
      <c r="N69" s="131"/>
      <c r="O69" s="131"/>
      <c r="R69" s="30">
        <f>COUNTIF(D68:D71,"2")</f>
        <v>2</v>
      </c>
      <c r="S69" s="30">
        <f>COUNTIF(G68:G71,"2")</f>
        <v>0</v>
      </c>
      <c r="T69" s="30">
        <f>COUNTIF(J68:J71,"2")</f>
        <v>0</v>
      </c>
      <c r="U69" s="30">
        <f>COUNTIF(M68:M71,"2")</f>
        <v>0</v>
      </c>
    </row>
    <row r="70" spans="1:21" ht="30" customHeight="1" x14ac:dyDescent="0.2">
      <c r="A70" s="264"/>
      <c r="B70" s="58"/>
      <c r="C70" s="41" t="s">
        <v>87</v>
      </c>
      <c r="D70" s="80">
        <v>2</v>
      </c>
      <c r="E70" s="134" t="s">
        <v>309</v>
      </c>
      <c r="F70" s="118" t="s">
        <v>346</v>
      </c>
      <c r="G70" s="133">
        <v>4</v>
      </c>
      <c r="H70" s="122" t="s">
        <v>309</v>
      </c>
      <c r="I70" s="119" t="s">
        <v>310</v>
      </c>
      <c r="J70" s="137">
        <v>4</v>
      </c>
      <c r="K70" s="129" t="s">
        <v>345</v>
      </c>
      <c r="L70" s="129" t="s">
        <v>346</v>
      </c>
      <c r="M70" s="140"/>
      <c r="N70" s="131"/>
      <c r="O70" s="131"/>
      <c r="R70" s="30">
        <f>COUNTIF(D68:D71,"3")</f>
        <v>2</v>
      </c>
      <c r="S70" s="30">
        <f>COUNTIF(G68:G71,"3")</f>
        <v>2</v>
      </c>
      <c r="T70" s="30">
        <f>COUNTIF(J68:J71,"3")</f>
        <v>2</v>
      </c>
      <c r="U70" s="30">
        <f>COUNTIF(M68:M71,"3")</f>
        <v>0</v>
      </c>
    </row>
    <row r="71" spans="1:21" ht="30" customHeight="1" x14ac:dyDescent="0.2">
      <c r="A71" s="264"/>
      <c r="B71" s="59"/>
      <c r="C71" s="41" t="s">
        <v>88</v>
      </c>
      <c r="D71" s="80">
        <v>3</v>
      </c>
      <c r="E71" s="134" t="s">
        <v>311</v>
      </c>
      <c r="F71" s="118" t="s">
        <v>348</v>
      </c>
      <c r="G71" s="133">
        <v>4</v>
      </c>
      <c r="H71" s="122" t="s">
        <v>311</v>
      </c>
      <c r="I71" s="119" t="s">
        <v>312</v>
      </c>
      <c r="J71" s="137">
        <v>4</v>
      </c>
      <c r="K71" s="129" t="s">
        <v>347</v>
      </c>
      <c r="L71" s="129" t="s">
        <v>349</v>
      </c>
      <c r="M71" s="140"/>
      <c r="N71" s="131"/>
      <c r="O71" s="131"/>
      <c r="R71" s="30">
        <f>COUNTIF(D68:D71,"4")</f>
        <v>0</v>
      </c>
      <c r="S71" s="30">
        <f>COUNTIF(G68:G71,"4")</f>
        <v>2</v>
      </c>
      <c r="T71" s="30">
        <f>COUNTIF(J68:J71,"4")</f>
        <v>2</v>
      </c>
      <c r="U71" s="30">
        <f>COUNTIF(M68:M71,"4")</f>
        <v>0</v>
      </c>
    </row>
    <row r="72" spans="1:21" ht="8.25" customHeight="1" x14ac:dyDescent="0.25">
      <c r="B72" s="223"/>
      <c r="C72" s="224"/>
      <c r="D72" s="224"/>
      <c r="E72" s="224"/>
      <c r="F72" s="224"/>
      <c r="G72" s="224"/>
      <c r="H72" s="224"/>
      <c r="I72" s="224"/>
      <c r="J72" s="224"/>
      <c r="K72" s="251"/>
      <c r="L72" s="43"/>
      <c r="M72" s="139"/>
      <c r="N72" s="43"/>
      <c r="O72" s="43"/>
    </row>
    <row r="73" spans="1:21" ht="18.75" x14ac:dyDescent="0.2">
      <c r="A73" s="264"/>
      <c r="B73" s="56"/>
      <c r="C73" s="241" t="s">
        <v>89</v>
      </c>
      <c r="D73" s="242"/>
      <c r="E73" s="242"/>
      <c r="F73" s="242"/>
      <c r="G73" s="242"/>
      <c r="H73" s="242"/>
      <c r="I73" s="242"/>
      <c r="J73" s="242"/>
      <c r="K73" s="247"/>
      <c r="L73" s="63"/>
      <c r="M73" s="63"/>
      <c r="N73" s="63"/>
      <c r="O73" s="63"/>
    </row>
    <row r="74" spans="1:21" ht="30" customHeight="1" x14ac:dyDescent="0.2">
      <c r="A74" s="264"/>
      <c r="B74" s="58"/>
      <c r="C74" s="48" t="s">
        <v>90</v>
      </c>
      <c r="D74" s="80">
        <v>2</v>
      </c>
      <c r="E74" s="118" t="s">
        <v>313</v>
      </c>
      <c r="F74" s="118" t="s">
        <v>351</v>
      </c>
      <c r="G74" s="133">
        <v>3</v>
      </c>
      <c r="H74" s="119" t="s">
        <v>313</v>
      </c>
      <c r="I74" s="119" t="s">
        <v>314</v>
      </c>
      <c r="J74" s="137">
        <v>3</v>
      </c>
      <c r="K74" s="129" t="s">
        <v>350</v>
      </c>
      <c r="L74" s="129" t="s">
        <v>351</v>
      </c>
      <c r="M74" s="140"/>
      <c r="N74" s="131"/>
      <c r="O74" s="131"/>
      <c r="R74" s="30">
        <f>COUNTIF(D74:D79,"1")</f>
        <v>3</v>
      </c>
      <c r="S74" s="30">
        <f>COUNTIF(G74:G79,"1")</f>
        <v>2</v>
      </c>
      <c r="T74" s="30">
        <f>COUNTIF(J74:J79,"1")</f>
        <v>0</v>
      </c>
      <c r="U74" s="30">
        <f>COUNTIF(M74:M79,"1")</f>
        <v>0</v>
      </c>
    </row>
    <row r="75" spans="1:21" ht="30" customHeight="1" x14ac:dyDescent="0.2">
      <c r="A75" s="264"/>
      <c r="B75" s="58"/>
      <c r="C75" s="41" t="s">
        <v>91</v>
      </c>
      <c r="D75" s="80">
        <v>2</v>
      </c>
      <c r="E75" s="127" t="s">
        <v>315</v>
      </c>
      <c r="F75" s="118" t="s">
        <v>353</v>
      </c>
      <c r="G75" s="133">
        <v>3</v>
      </c>
      <c r="H75" s="122" t="s">
        <v>315</v>
      </c>
      <c r="I75" s="119" t="s">
        <v>316</v>
      </c>
      <c r="J75" s="137">
        <v>3</v>
      </c>
      <c r="K75" s="129" t="s">
        <v>352</v>
      </c>
      <c r="L75" s="129" t="s">
        <v>353</v>
      </c>
      <c r="M75" s="140"/>
      <c r="N75" s="131"/>
      <c r="O75" s="131"/>
      <c r="R75" s="30">
        <f>COUNTIF(D74:D79,"2")</f>
        <v>3</v>
      </c>
      <c r="S75" s="30">
        <f>COUNTIF(G74:G79,"2")</f>
        <v>1</v>
      </c>
      <c r="T75" s="30">
        <f>COUNTIF(J74:J79,"2")</f>
        <v>3</v>
      </c>
      <c r="U75" s="30">
        <f>COUNTIF(M74:M79,"2")</f>
        <v>0</v>
      </c>
    </row>
    <row r="76" spans="1:21" ht="30" customHeight="1" x14ac:dyDescent="0.2">
      <c r="A76" s="264"/>
      <c r="B76" s="58"/>
      <c r="C76" s="41" t="s">
        <v>92</v>
      </c>
      <c r="D76" s="80">
        <v>2</v>
      </c>
      <c r="E76" s="127" t="s">
        <v>317</v>
      </c>
      <c r="F76" s="118" t="s">
        <v>355</v>
      </c>
      <c r="G76" s="133">
        <v>3</v>
      </c>
      <c r="H76" s="122" t="s">
        <v>317</v>
      </c>
      <c r="I76" s="119" t="s">
        <v>318</v>
      </c>
      <c r="J76" s="137">
        <v>3</v>
      </c>
      <c r="K76" s="129" t="s">
        <v>354</v>
      </c>
      <c r="L76" s="129" t="s">
        <v>355</v>
      </c>
      <c r="M76" s="140"/>
      <c r="N76" s="131"/>
      <c r="O76" s="131"/>
      <c r="R76" s="30">
        <f>COUNTIF(D74:D79,"2")</f>
        <v>3</v>
      </c>
      <c r="S76" s="30">
        <f>COUNTIF(G74:G79,"3")</f>
        <v>3</v>
      </c>
      <c r="T76" s="30">
        <f>COUNTIF(J74:J79,"3")</f>
        <v>3</v>
      </c>
      <c r="U76" s="30">
        <f>COUNTIF(M74:M79,"3")</f>
        <v>0</v>
      </c>
    </row>
    <row r="77" spans="1:21" ht="30" customHeight="1" x14ac:dyDescent="0.2">
      <c r="A77" s="264"/>
      <c r="B77" s="58"/>
      <c r="C77" s="41" t="s">
        <v>93</v>
      </c>
      <c r="D77" s="80">
        <v>1</v>
      </c>
      <c r="E77" s="127" t="s">
        <v>319</v>
      </c>
      <c r="F77" s="118" t="s">
        <v>357</v>
      </c>
      <c r="G77" s="133">
        <v>2</v>
      </c>
      <c r="H77" s="122" t="s">
        <v>319</v>
      </c>
      <c r="I77" s="119" t="s">
        <v>320</v>
      </c>
      <c r="J77" s="137">
        <v>2</v>
      </c>
      <c r="K77" s="129" t="s">
        <v>356</v>
      </c>
      <c r="L77" s="129" t="s">
        <v>357</v>
      </c>
      <c r="M77" s="140"/>
      <c r="N77" s="131"/>
      <c r="O77" s="131"/>
      <c r="R77" s="30">
        <f>COUNTIF(D74:D79,"4")</f>
        <v>0</v>
      </c>
      <c r="S77" s="30">
        <f>COUNTIF(G74:G79,"4")</f>
        <v>0</v>
      </c>
      <c r="T77" s="30">
        <f>COUNTIF(J74:J79,"4")</f>
        <v>0</v>
      </c>
      <c r="U77" s="30">
        <f>COUNTIF(M74:M79,"4")</f>
        <v>0</v>
      </c>
    </row>
    <row r="78" spans="1:21" ht="30" customHeight="1" x14ac:dyDescent="0.2">
      <c r="A78" s="264"/>
      <c r="B78" s="64"/>
      <c r="C78" s="42" t="s">
        <v>94</v>
      </c>
      <c r="D78" s="80">
        <v>1</v>
      </c>
      <c r="E78" s="127" t="s">
        <v>321</v>
      </c>
      <c r="F78" s="118" t="s">
        <v>359</v>
      </c>
      <c r="G78" s="133">
        <v>1</v>
      </c>
      <c r="H78" s="122" t="s">
        <v>321</v>
      </c>
      <c r="I78" s="119" t="s">
        <v>322</v>
      </c>
      <c r="J78" s="137">
        <v>2</v>
      </c>
      <c r="K78" s="129" t="s">
        <v>358</v>
      </c>
      <c r="L78" s="129" t="s">
        <v>359</v>
      </c>
      <c r="M78" s="140"/>
      <c r="N78" s="131"/>
      <c r="O78" s="131"/>
    </row>
    <row r="79" spans="1:21" ht="30" customHeight="1" x14ac:dyDescent="0.2">
      <c r="A79" s="264"/>
      <c r="B79" s="59"/>
      <c r="C79" s="41" t="s">
        <v>95</v>
      </c>
      <c r="D79" s="80">
        <v>1</v>
      </c>
      <c r="E79" s="127" t="s">
        <v>323</v>
      </c>
      <c r="F79" s="118" t="s">
        <v>365</v>
      </c>
      <c r="G79" s="133">
        <v>1</v>
      </c>
      <c r="H79" s="122" t="s">
        <v>323</v>
      </c>
      <c r="I79" s="119"/>
      <c r="J79" s="137">
        <v>2</v>
      </c>
      <c r="K79" s="129" t="s">
        <v>360</v>
      </c>
      <c r="L79" s="129" t="s">
        <v>361</v>
      </c>
      <c r="M79" s="140"/>
      <c r="N79" s="131"/>
      <c r="O79" s="131"/>
    </row>
    <row r="80" spans="1:21" ht="9" customHeight="1" x14ac:dyDescent="0.25">
      <c r="B80" s="248"/>
      <c r="C80" s="249"/>
      <c r="D80" s="60"/>
      <c r="E80" s="61"/>
      <c r="F80" s="61"/>
      <c r="G80" s="60"/>
      <c r="H80" s="61"/>
      <c r="I80" s="61"/>
      <c r="J80" s="60"/>
      <c r="K80" s="66"/>
      <c r="M80" s="60"/>
      <c r="N80" s="66"/>
    </row>
    <row r="81" spans="1:21" ht="18.75" customHeight="1" x14ac:dyDescent="0.2">
      <c r="B81" s="216" t="s">
        <v>96</v>
      </c>
      <c r="C81" s="217"/>
      <c r="D81" s="243">
        <v>2022</v>
      </c>
      <c r="E81" s="244"/>
      <c r="F81" s="245"/>
      <c r="G81" s="226" t="s">
        <v>179</v>
      </c>
      <c r="H81" s="227"/>
      <c r="I81" s="228"/>
      <c r="J81" s="229" t="s">
        <v>180</v>
      </c>
      <c r="K81" s="230"/>
      <c r="L81" s="231"/>
      <c r="M81" s="206">
        <v>2025</v>
      </c>
      <c r="N81" s="207"/>
      <c r="O81" s="208"/>
    </row>
    <row r="82" spans="1:21" ht="34.5" customHeight="1" x14ac:dyDescent="0.2">
      <c r="B82" s="218"/>
      <c r="C82" s="219"/>
      <c r="D82" s="53" t="s">
        <v>34</v>
      </c>
      <c r="E82" s="54" t="s">
        <v>122</v>
      </c>
      <c r="F82" s="54"/>
      <c r="G82" s="53" t="s">
        <v>34</v>
      </c>
      <c r="H82" s="54" t="s">
        <v>122</v>
      </c>
      <c r="I82" s="54" t="s">
        <v>125</v>
      </c>
      <c r="J82" s="53" t="s">
        <v>34</v>
      </c>
      <c r="K82" s="54" t="s">
        <v>122</v>
      </c>
      <c r="L82" s="55" t="s">
        <v>125</v>
      </c>
      <c r="M82" s="53" t="s">
        <v>34</v>
      </c>
      <c r="N82" s="54" t="s">
        <v>122</v>
      </c>
      <c r="O82" s="55" t="s">
        <v>125</v>
      </c>
    </row>
    <row r="83" spans="1:21" ht="18.75" x14ac:dyDescent="0.2">
      <c r="A83" s="264"/>
      <c r="B83" s="67"/>
      <c r="C83" s="242" t="s">
        <v>97</v>
      </c>
      <c r="D83" s="242"/>
      <c r="E83" s="242"/>
      <c r="F83" s="242"/>
      <c r="G83" s="242"/>
      <c r="H83" s="242"/>
      <c r="I83" s="242"/>
      <c r="J83" s="242"/>
      <c r="K83" s="242"/>
      <c r="L83" s="68"/>
      <c r="M83" s="104"/>
      <c r="N83" s="104"/>
      <c r="O83" s="68"/>
    </row>
    <row r="84" spans="1:21" ht="30" customHeight="1" x14ac:dyDescent="0.2">
      <c r="A84" s="264"/>
      <c r="B84" s="59"/>
      <c r="C84" s="48" t="s">
        <v>98</v>
      </c>
      <c r="D84" s="80">
        <v>3</v>
      </c>
      <c r="E84" s="127" t="s">
        <v>366</v>
      </c>
      <c r="F84" s="118" t="s">
        <v>367</v>
      </c>
      <c r="G84" s="133">
        <v>4</v>
      </c>
      <c r="H84" s="122" t="s">
        <v>372</v>
      </c>
      <c r="I84" s="119" t="s">
        <v>367</v>
      </c>
      <c r="J84" s="137">
        <v>3</v>
      </c>
      <c r="K84" s="306" t="s">
        <v>545</v>
      </c>
      <c r="L84" s="306" t="s">
        <v>548</v>
      </c>
      <c r="M84" s="140"/>
      <c r="N84" s="131"/>
      <c r="O84" s="131"/>
      <c r="R84" s="30">
        <f>COUNTIF(D84:D86,"1")</f>
        <v>0</v>
      </c>
      <c r="S84" s="30">
        <f>COUNTIF(G84:G86,"1")</f>
        <v>0</v>
      </c>
      <c r="T84" s="30">
        <f>COUNTIF(J84:J86,"1")</f>
        <v>0</v>
      </c>
      <c r="U84" s="30">
        <f>COUNTIF(M84:M86,"1")</f>
        <v>0</v>
      </c>
    </row>
    <row r="85" spans="1:21" ht="30" customHeight="1" x14ac:dyDescent="0.2">
      <c r="A85" s="264"/>
      <c r="B85" s="67"/>
      <c r="C85" s="41" t="s">
        <v>99</v>
      </c>
      <c r="D85" s="80">
        <v>4</v>
      </c>
      <c r="E85" s="127" t="s">
        <v>368</v>
      </c>
      <c r="F85" s="118" t="s">
        <v>369</v>
      </c>
      <c r="G85" s="133">
        <v>4</v>
      </c>
      <c r="H85" s="122" t="s">
        <v>373</v>
      </c>
      <c r="I85" s="119" t="s">
        <v>369</v>
      </c>
      <c r="J85" s="137">
        <v>2</v>
      </c>
      <c r="K85" s="306" t="s">
        <v>546</v>
      </c>
      <c r="L85" s="306" t="s">
        <v>549</v>
      </c>
      <c r="M85" s="140"/>
      <c r="N85" s="131"/>
      <c r="O85" s="131"/>
      <c r="R85" s="30">
        <f>COUNTIF(D84:D86,"2")</f>
        <v>0</v>
      </c>
      <c r="S85" s="30">
        <f>COUNTIF(G84:G86,"2")</f>
        <v>0</v>
      </c>
      <c r="T85" s="30">
        <f>COUNTIF(J84:J86,"2")</f>
        <v>1</v>
      </c>
      <c r="U85" s="30">
        <f>COUNTIF(M84:M86,"2")</f>
        <v>0</v>
      </c>
    </row>
    <row r="86" spans="1:21" ht="30" customHeight="1" x14ac:dyDescent="0.2">
      <c r="A86" s="264"/>
      <c r="B86" s="67"/>
      <c r="C86" s="41" t="s">
        <v>100</v>
      </c>
      <c r="D86" s="80">
        <v>4</v>
      </c>
      <c r="E86" s="127" t="s">
        <v>370</v>
      </c>
      <c r="F86" s="118" t="s">
        <v>371</v>
      </c>
      <c r="G86" s="133">
        <v>4</v>
      </c>
      <c r="H86" s="122" t="s">
        <v>374</v>
      </c>
      <c r="I86" s="119" t="s">
        <v>371</v>
      </c>
      <c r="J86" s="137">
        <v>3</v>
      </c>
      <c r="K86" s="306" t="s">
        <v>547</v>
      </c>
      <c r="L86" s="306" t="s">
        <v>550</v>
      </c>
      <c r="M86" s="140"/>
      <c r="N86" s="131"/>
      <c r="O86" s="131"/>
      <c r="R86" s="30">
        <f>COUNTIF(D84:D86,"3")</f>
        <v>1</v>
      </c>
      <c r="S86" s="30">
        <f>COUNTIF(G84:G86,"3")</f>
        <v>0</v>
      </c>
      <c r="T86" s="30">
        <f>COUNTIF(J84:J86,"3")</f>
        <v>2</v>
      </c>
      <c r="U86" s="30">
        <f>COUNTIF(M84:M86,"3")</f>
        <v>0</v>
      </c>
    </row>
    <row r="87" spans="1:21" ht="21" customHeight="1" x14ac:dyDescent="0.25">
      <c r="B87" s="248"/>
      <c r="C87" s="249"/>
      <c r="D87" s="60"/>
      <c r="E87" s="61"/>
      <c r="F87" s="61"/>
      <c r="G87" s="60"/>
      <c r="H87" s="61"/>
      <c r="I87" s="61"/>
      <c r="J87" s="60"/>
      <c r="K87" s="61"/>
      <c r="M87" s="60"/>
      <c r="N87" s="61"/>
      <c r="R87" s="30">
        <f>COUNTIF(D84:D86,"4")</f>
        <v>2</v>
      </c>
      <c r="S87" s="30">
        <f>COUNTIF(G84:G86,"4")</f>
        <v>3</v>
      </c>
      <c r="T87" s="30">
        <f>COUNTIF(J84:J86,"4")</f>
        <v>0</v>
      </c>
      <c r="U87" s="30">
        <f>COUNTIF(M84:M86,"4")</f>
        <v>0</v>
      </c>
    </row>
    <row r="88" spans="1:21" ht="18.75" x14ac:dyDescent="0.2">
      <c r="A88" s="264"/>
      <c r="B88" s="69"/>
      <c r="C88" s="255" t="s">
        <v>101</v>
      </c>
      <c r="D88" s="256"/>
      <c r="E88" s="256"/>
      <c r="F88" s="256"/>
      <c r="G88" s="256"/>
      <c r="H88" s="256"/>
      <c r="I88" s="256"/>
      <c r="J88" s="256"/>
      <c r="K88" s="257"/>
      <c r="L88" s="63"/>
      <c r="M88" s="63"/>
      <c r="N88" s="63"/>
      <c r="O88" s="63"/>
    </row>
    <row r="89" spans="1:21" ht="30" customHeight="1" x14ac:dyDescent="0.2">
      <c r="A89" s="264"/>
      <c r="B89" s="59"/>
      <c r="C89" s="39" t="s">
        <v>102</v>
      </c>
      <c r="D89" s="80">
        <v>1</v>
      </c>
      <c r="E89" s="118" t="s">
        <v>375</v>
      </c>
      <c r="F89" s="118" t="s">
        <v>376</v>
      </c>
      <c r="G89" s="133">
        <v>1</v>
      </c>
      <c r="H89" s="119" t="s">
        <v>452</v>
      </c>
      <c r="I89" s="119" t="s">
        <v>441</v>
      </c>
      <c r="J89" s="137">
        <v>1</v>
      </c>
      <c r="K89" s="312" t="s">
        <v>453</v>
      </c>
      <c r="L89" s="306" t="s">
        <v>454</v>
      </c>
      <c r="M89" s="140"/>
      <c r="N89" s="131"/>
      <c r="O89" s="131"/>
      <c r="R89" s="30">
        <f>COUNTIF(D89:D95,"1")</f>
        <v>7</v>
      </c>
      <c r="S89" s="30">
        <f>COUNTIF(G89:G95,"1")</f>
        <v>5</v>
      </c>
      <c r="T89" s="30">
        <f>COUNTIF(J89:J95,"1")</f>
        <v>5</v>
      </c>
      <c r="U89" s="30">
        <f>COUNTIF(M89:M95,"1")</f>
        <v>0</v>
      </c>
    </row>
    <row r="90" spans="1:21" ht="30" customHeight="1" x14ac:dyDescent="0.2">
      <c r="A90" s="264"/>
      <c r="B90" s="70"/>
      <c r="C90" s="42" t="s">
        <v>103</v>
      </c>
      <c r="D90" s="80">
        <v>1</v>
      </c>
      <c r="E90" s="127" t="s">
        <v>377</v>
      </c>
      <c r="F90" s="118" t="s">
        <v>378</v>
      </c>
      <c r="G90" s="133">
        <v>3</v>
      </c>
      <c r="H90" s="122" t="s">
        <v>442</v>
      </c>
      <c r="I90" s="119" t="s">
        <v>443</v>
      </c>
      <c r="J90" s="137">
        <v>1</v>
      </c>
      <c r="K90" s="319" t="s">
        <v>455</v>
      </c>
      <c r="L90" s="306" t="s">
        <v>456</v>
      </c>
      <c r="M90" s="140"/>
      <c r="N90" s="131"/>
      <c r="O90" s="131"/>
      <c r="R90" s="30">
        <f>COUNTIF(D89:D95,"2")</f>
        <v>0</v>
      </c>
      <c r="S90" s="30">
        <f>COUNTIF(G89:G95,"2")</f>
        <v>0</v>
      </c>
      <c r="T90" s="30">
        <f>COUNTIF(J89:J95,"2")</f>
        <v>1</v>
      </c>
      <c r="U90" s="30">
        <f>COUNTIF(M89:M95,"2")</f>
        <v>0</v>
      </c>
    </row>
    <row r="91" spans="1:21" ht="30" customHeight="1" x14ac:dyDescent="0.2">
      <c r="A91" s="264"/>
      <c r="B91" s="67"/>
      <c r="C91" s="41" t="s">
        <v>104</v>
      </c>
      <c r="D91" s="80">
        <v>1</v>
      </c>
      <c r="E91" s="127" t="s">
        <v>379</v>
      </c>
      <c r="F91" s="118" t="s">
        <v>380</v>
      </c>
      <c r="G91" s="133">
        <v>1</v>
      </c>
      <c r="H91" s="122" t="s">
        <v>444</v>
      </c>
      <c r="I91" s="119" t="s">
        <v>445</v>
      </c>
      <c r="J91" s="137">
        <v>1</v>
      </c>
      <c r="K91" s="306" t="s">
        <v>457</v>
      </c>
      <c r="L91" s="306" t="s">
        <v>458</v>
      </c>
      <c r="M91" s="140"/>
      <c r="N91" s="131"/>
      <c r="O91" s="131"/>
      <c r="R91" s="30">
        <f>COUNTIF(D89:D95,"3")</f>
        <v>0</v>
      </c>
      <c r="S91" s="30">
        <f>COUNTIF(G89:G95,"3")</f>
        <v>1</v>
      </c>
      <c r="T91" s="30">
        <f>COUNTIF(J89:J95,"3")</f>
        <v>1</v>
      </c>
      <c r="U91" s="30">
        <f>COUNTIF(M89:M95,"3")</f>
        <v>0</v>
      </c>
    </row>
    <row r="92" spans="1:21" ht="30" customHeight="1" x14ac:dyDescent="0.2">
      <c r="A92" s="264"/>
      <c r="B92" s="67"/>
      <c r="C92" s="42" t="s">
        <v>105</v>
      </c>
      <c r="D92" s="80">
        <v>1</v>
      </c>
      <c r="E92" s="127" t="s">
        <v>381</v>
      </c>
      <c r="F92" s="118" t="s">
        <v>382</v>
      </c>
      <c r="G92" s="133">
        <v>4</v>
      </c>
      <c r="H92" s="122" t="s">
        <v>446</v>
      </c>
      <c r="I92" s="119" t="s">
        <v>447</v>
      </c>
      <c r="J92" s="137">
        <v>3</v>
      </c>
      <c r="K92" s="319" t="s">
        <v>459</v>
      </c>
      <c r="L92" s="306" t="s">
        <v>460</v>
      </c>
      <c r="M92" s="140"/>
      <c r="N92" s="131"/>
      <c r="O92" s="131"/>
      <c r="R92" s="30">
        <f>COUNTIF(D89:D95,"4")</f>
        <v>0</v>
      </c>
      <c r="S92" s="30">
        <f>COUNTIF(G89:G95,"4")</f>
        <v>1</v>
      </c>
      <c r="T92" s="30">
        <f>COUNTIF(J89:J95,"4")</f>
        <v>0</v>
      </c>
      <c r="U92" s="30">
        <f>COUNTIF(M89:M95,"4")</f>
        <v>0</v>
      </c>
    </row>
    <row r="93" spans="1:21" ht="30" customHeight="1" x14ac:dyDescent="0.2">
      <c r="A93" s="264"/>
      <c r="B93" s="67"/>
      <c r="C93" s="41" t="s">
        <v>106</v>
      </c>
      <c r="D93" s="80">
        <v>1</v>
      </c>
      <c r="E93" s="127" t="s">
        <v>383</v>
      </c>
      <c r="F93" s="118" t="s">
        <v>384</v>
      </c>
      <c r="G93" s="133">
        <v>1</v>
      </c>
      <c r="H93" s="122" t="s">
        <v>383</v>
      </c>
      <c r="I93" s="119" t="s">
        <v>384</v>
      </c>
      <c r="J93" s="137">
        <v>2</v>
      </c>
      <c r="K93" s="320" t="s">
        <v>461</v>
      </c>
      <c r="L93" s="306" t="s">
        <v>553</v>
      </c>
      <c r="M93" s="140"/>
      <c r="N93" s="131"/>
      <c r="O93" s="131"/>
    </row>
    <row r="94" spans="1:21" ht="30" customHeight="1" x14ac:dyDescent="0.2">
      <c r="A94" s="264"/>
      <c r="B94" s="70"/>
      <c r="C94" s="42" t="s">
        <v>107</v>
      </c>
      <c r="D94" s="80">
        <v>1</v>
      </c>
      <c r="E94" s="127" t="s">
        <v>385</v>
      </c>
      <c r="F94" s="118" t="s">
        <v>386</v>
      </c>
      <c r="G94" s="133">
        <v>1</v>
      </c>
      <c r="H94" s="122" t="s">
        <v>448</v>
      </c>
      <c r="I94" s="119" t="s">
        <v>449</v>
      </c>
      <c r="J94" s="137">
        <v>1</v>
      </c>
      <c r="K94" s="312" t="s">
        <v>551</v>
      </c>
      <c r="L94" s="306" t="s">
        <v>554</v>
      </c>
      <c r="M94" s="140"/>
      <c r="N94" s="131"/>
      <c r="O94" s="131"/>
    </row>
    <row r="95" spans="1:21" ht="30" customHeight="1" x14ac:dyDescent="0.2">
      <c r="A95" s="264"/>
      <c r="B95" s="67"/>
      <c r="C95" s="41" t="s">
        <v>108</v>
      </c>
      <c r="D95" s="80">
        <v>1</v>
      </c>
      <c r="E95" s="127" t="s">
        <v>387</v>
      </c>
      <c r="F95" s="118" t="s">
        <v>388</v>
      </c>
      <c r="G95" s="133">
        <v>1</v>
      </c>
      <c r="H95" s="122" t="s">
        <v>450</v>
      </c>
      <c r="I95" s="119" t="s">
        <v>451</v>
      </c>
      <c r="J95" s="137">
        <v>1</v>
      </c>
      <c r="K95" s="306" t="s">
        <v>552</v>
      </c>
      <c r="L95" s="306" t="s">
        <v>555</v>
      </c>
      <c r="M95" s="140"/>
      <c r="N95" s="131"/>
      <c r="O95" s="131"/>
    </row>
    <row r="96" spans="1:21" ht="5.25" customHeight="1" x14ac:dyDescent="0.25">
      <c r="B96" s="248"/>
      <c r="C96" s="249"/>
      <c r="D96" s="60"/>
      <c r="E96" s="61"/>
      <c r="F96" s="61"/>
      <c r="G96" s="60"/>
      <c r="H96" s="61"/>
      <c r="I96" s="61"/>
      <c r="J96" s="60"/>
      <c r="K96" s="66"/>
      <c r="M96" s="60"/>
      <c r="N96" s="66"/>
    </row>
    <row r="97" spans="1:21" ht="18.75" x14ac:dyDescent="0.2">
      <c r="A97" s="264"/>
      <c r="B97" s="56"/>
      <c r="C97" s="241" t="s">
        <v>25</v>
      </c>
      <c r="D97" s="242"/>
      <c r="E97" s="242"/>
      <c r="F97" s="242"/>
      <c r="G97" s="242"/>
      <c r="H97" s="242"/>
      <c r="I97" s="242"/>
      <c r="J97" s="242"/>
      <c r="K97" s="242"/>
      <c r="L97" s="242"/>
      <c r="M97" s="105"/>
      <c r="N97" s="105"/>
      <c r="O97" s="112"/>
    </row>
    <row r="98" spans="1:21" ht="72" x14ac:dyDescent="0.2">
      <c r="A98" s="264"/>
      <c r="B98" s="64"/>
      <c r="C98" s="39" t="s">
        <v>109</v>
      </c>
      <c r="D98" s="80">
        <v>2</v>
      </c>
      <c r="E98" s="83" t="s">
        <v>389</v>
      </c>
      <c r="F98" s="83" t="s">
        <v>390</v>
      </c>
      <c r="G98" s="81">
        <v>2</v>
      </c>
      <c r="H98" s="85" t="s">
        <v>437</v>
      </c>
      <c r="I98" s="85" t="s">
        <v>438</v>
      </c>
      <c r="J98" s="82">
        <v>2</v>
      </c>
      <c r="K98" s="321" t="s">
        <v>556</v>
      </c>
      <c r="L98" s="321" t="s">
        <v>558</v>
      </c>
      <c r="M98" s="108"/>
      <c r="N98" s="107"/>
      <c r="O98" s="107"/>
      <c r="R98" s="30">
        <f>COUNTIF(D98:D99,"1")</f>
        <v>0</v>
      </c>
      <c r="S98" s="30">
        <f>COUNTIF(G98:G99,"1")</f>
        <v>0</v>
      </c>
      <c r="T98" s="30">
        <f>COUNTIF(J98:J99,"1")</f>
        <v>0</v>
      </c>
      <c r="U98" s="30">
        <f>COUNTIF(M98:M99,"1")</f>
        <v>0</v>
      </c>
    </row>
    <row r="99" spans="1:21" ht="72" x14ac:dyDescent="0.2">
      <c r="A99" s="264"/>
      <c r="B99" s="71"/>
      <c r="C99" s="42" t="s">
        <v>110</v>
      </c>
      <c r="D99" s="80">
        <v>2</v>
      </c>
      <c r="E99" s="84" t="s">
        <v>391</v>
      </c>
      <c r="F99" s="83" t="s">
        <v>392</v>
      </c>
      <c r="G99" s="81">
        <v>3</v>
      </c>
      <c r="H99" s="86" t="s">
        <v>439</v>
      </c>
      <c r="I99" s="85" t="s">
        <v>440</v>
      </c>
      <c r="J99" s="82">
        <v>2</v>
      </c>
      <c r="K99" s="321" t="s">
        <v>557</v>
      </c>
      <c r="L99" s="321" t="s">
        <v>559</v>
      </c>
      <c r="M99" s="108"/>
      <c r="N99" s="107"/>
      <c r="O99" s="107"/>
      <c r="R99" s="30">
        <f>COUNTIF(D98:D99,"2")</f>
        <v>2</v>
      </c>
      <c r="S99" s="30">
        <f>COUNTIF(G98:G99,"2")</f>
        <v>1</v>
      </c>
      <c r="T99" s="30">
        <f>COUNTIF(J98:J99,"2")</f>
        <v>2</v>
      </c>
      <c r="U99" s="30">
        <f>COUNTIF(M98:M99,"2")</f>
        <v>0</v>
      </c>
    </row>
    <row r="100" spans="1:21" ht="8.25" customHeight="1" x14ac:dyDescent="0.25">
      <c r="B100" s="248"/>
      <c r="C100" s="249"/>
      <c r="D100" s="60"/>
      <c r="E100" s="61"/>
      <c r="F100" s="61"/>
      <c r="G100" s="60"/>
      <c r="H100" s="61"/>
      <c r="I100" s="61"/>
      <c r="J100" s="60"/>
      <c r="K100" s="66"/>
      <c r="M100" s="60"/>
      <c r="N100" s="66"/>
      <c r="R100" s="30">
        <f>COUNTIF(D98:D99,"3")</f>
        <v>0</v>
      </c>
      <c r="S100" s="30">
        <f>COUNTIF(G98:G99,"3")</f>
        <v>1</v>
      </c>
      <c r="T100" s="30">
        <f>COUNTIF(J98:J99,"3")</f>
        <v>0</v>
      </c>
      <c r="U100" s="30">
        <f>COUNTIF(M98:M99,"3")</f>
        <v>0</v>
      </c>
    </row>
    <row r="101" spans="1:21" ht="18.75" x14ac:dyDescent="0.2">
      <c r="A101" s="264"/>
      <c r="B101" s="67"/>
      <c r="C101" s="242" t="s">
        <v>111</v>
      </c>
      <c r="D101" s="242"/>
      <c r="E101" s="242"/>
      <c r="F101" s="242"/>
      <c r="G101" s="242"/>
      <c r="H101" s="242"/>
      <c r="I101" s="242"/>
      <c r="J101" s="242"/>
      <c r="K101" s="247"/>
      <c r="L101" s="63"/>
      <c r="M101" s="63"/>
      <c r="N101" s="63"/>
      <c r="O101" s="63"/>
      <c r="R101" s="30">
        <f>COUNTIF(D98:D99,"4")</f>
        <v>0</v>
      </c>
      <c r="S101" s="30">
        <f>COUNTIF(G98:G99,"4")</f>
        <v>0</v>
      </c>
      <c r="T101" s="30">
        <f>COUNTIF(J98:J99,"4")</f>
        <v>0</v>
      </c>
      <c r="U101" s="30">
        <f>COUNTIF(M98:M99,"4")</f>
        <v>0</v>
      </c>
    </row>
    <row r="102" spans="1:21" ht="30" customHeight="1" x14ac:dyDescent="0.2">
      <c r="A102" s="264"/>
      <c r="B102" s="59"/>
      <c r="C102" s="48" t="s">
        <v>112</v>
      </c>
      <c r="D102" s="80">
        <v>2</v>
      </c>
      <c r="E102" s="118" t="s">
        <v>393</v>
      </c>
      <c r="F102" s="118" t="s">
        <v>394</v>
      </c>
      <c r="G102" s="133">
        <v>2</v>
      </c>
      <c r="H102" s="119" t="s">
        <v>393</v>
      </c>
      <c r="I102" s="119" t="s">
        <v>424</v>
      </c>
      <c r="J102" s="137">
        <v>3</v>
      </c>
      <c r="K102" s="306" t="s">
        <v>560</v>
      </c>
      <c r="L102" s="306" t="s">
        <v>570</v>
      </c>
      <c r="M102" s="140"/>
      <c r="N102" s="131"/>
      <c r="O102" s="131"/>
      <c r="R102" s="30">
        <f>COUNTIF(D102:D111,"1")</f>
        <v>3</v>
      </c>
      <c r="S102" s="30">
        <f>COUNTIF(G102:G111,"1")</f>
        <v>3</v>
      </c>
      <c r="T102" s="30">
        <f>COUNTIF(J102:J111,"1")</f>
        <v>3</v>
      </c>
      <c r="U102" s="30">
        <f>COUNTIF(M102:M111,"1")</f>
        <v>0</v>
      </c>
    </row>
    <row r="103" spans="1:21" ht="30" customHeight="1" x14ac:dyDescent="0.2">
      <c r="A103" s="264"/>
      <c r="B103" s="67"/>
      <c r="C103" s="41" t="s">
        <v>113</v>
      </c>
      <c r="D103" s="80">
        <v>1</v>
      </c>
      <c r="E103" s="127" t="s">
        <v>395</v>
      </c>
      <c r="F103" s="118" t="s">
        <v>396</v>
      </c>
      <c r="G103" s="133">
        <v>1</v>
      </c>
      <c r="H103" s="122" t="s">
        <v>395</v>
      </c>
      <c r="I103" s="119" t="s">
        <v>425</v>
      </c>
      <c r="J103" s="137">
        <v>1</v>
      </c>
      <c r="K103" s="306" t="s">
        <v>561</v>
      </c>
      <c r="L103" s="306" t="s">
        <v>571</v>
      </c>
      <c r="M103" s="140"/>
      <c r="N103" s="131"/>
      <c r="O103" s="131"/>
      <c r="R103" s="30">
        <f>COUNTIF(D102:D111,"2")</f>
        <v>5</v>
      </c>
      <c r="S103" s="30">
        <f>COUNTIF(G102:G111,"2")</f>
        <v>6</v>
      </c>
      <c r="T103" s="30">
        <f>COUNTIF(J102:J111,"2")</f>
        <v>4</v>
      </c>
      <c r="U103" s="30">
        <f>COUNTIF(M102:M111,"2")</f>
        <v>0</v>
      </c>
    </row>
    <row r="104" spans="1:21" ht="30" customHeight="1" x14ac:dyDescent="0.2">
      <c r="A104" s="264"/>
      <c r="B104" s="67"/>
      <c r="C104" s="41" t="s">
        <v>114</v>
      </c>
      <c r="D104" s="80">
        <v>2</v>
      </c>
      <c r="E104" s="127" t="s">
        <v>397</v>
      </c>
      <c r="F104" s="118" t="s">
        <v>398</v>
      </c>
      <c r="G104" s="133">
        <v>2</v>
      </c>
      <c r="H104" s="122" t="s">
        <v>397</v>
      </c>
      <c r="I104" s="119" t="s">
        <v>426</v>
      </c>
      <c r="J104" s="137">
        <v>1</v>
      </c>
      <c r="K104" s="306" t="s">
        <v>562</v>
      </c>
      <c r="L104" s="306" t="s">
        <v>572</v>
      </c>
      <c r="M104" s="140"/>
      <c r="N104" s="131"/>
      <c r="O104" s="131"/>
      <c r="R104" s="30">
        <f>COUNTIF(D102:D111,"3")</f>
        <v>2</v>
      </c>
      <c r="S104" s="30">
        <f>COUNTIF(G102:G111,"3")</f>
        <v>1</v>
      </c>
      <c r="T104" s="30">
        <f>COUNTIF(J102:J111,"3")</f>
        <v>3</v>
      </c>
      <c r="U104" s="30">
        <f>COUNTIF(M102:M111,"3")</f>
        <v>0</v>
      </c>
    </row>
    <row r="105" spans="1:21" ht="30" customHeight="1" x14ac:dyDescent="0.2">
      <c r="A105" s="264"/>
      <c r="B105" s="67"/>
      <c r="C105" s="41" t="s">
        <v>115</v>
      </c>
      <c r="D105" s="80">
        <v>3</v>
      </c>
      <c r="E105" s="127" t="s">
        <v>399</v>
      </c>
      <c r="F105" s="118" t="s">
        <v>400</v>
      </c>
      <c r="G105" s="133">
        <v>2</v>
      </c>
      <c r="H105" s="122" t="s">
        <v>427</v>
      </c>
      <c r="I105" s="119" t="s">
        <v>428</v>
      </c>
      <c r="J105" s="137">
        <v>2</v>
      </c>
      <c r="K105" s="306" t="s">
        <v>563</v>
      </c>
      <c r="L105" s="306" t="s">
        <v>573</v>
      </c>
      <c r="M105" s="140"/>
      <c r="N105" s="131"/>
      <c r="O105" s="131"/>
      <c r="R105" s="30">
        <f>COUNTIF(D102:D111,"4")</f>
        <v>0</v>
      </c>
      <c r="S105" s="30">
        <f>COUNTIF(G102:G111,"4")</f>
        <v>0</v>
      </c>
      <c r="T105" s="30">
        <f>COUNTIF(J102:J111,"4")</f>
        <v>0</v>
      </c>
      <c r="U105" s="30">
        <f>COUNTIF(M102:M111,"4")</f>
        <v>0</v>
      </c>
    </row>
    <row r="106" spans="1:21" ht="30" customHeight="1" x14ac:dyDescent="0.2">
      <c r="A106" s="264"/>
      <c r="B106" s="67"/>
      <c r="C106" s="41" t="s">
        <v>116</v>
      </c>
      <c r="D106" s="80">
        <v>3</v>
      </c>
      <c r="E106" s="127" t="s">
        <v>401</v>
      </c>
      <c r="F106" s="118" t="s">
        <v>402</v>
      </c>
      <c r="G106" s="133">
        <v>3</v>
      </c>
      <c r="H106" s="122" t="s">
        <v>401</v>
      </c>
      <c r="I106" s="119" t="s">
        <v>429</v>
      </c>
      <c r="J106" s="137">
        <v>3</v>
      </c>
      <c r="K106" s="306" t="s">
        <v>564</v>
      </c>
      <c r="L106" s="306" t="s">
        <v>574</v>
      </c>
      <c r="M106" s="140"/>
      <c r="N106" s="131"/>
      <c r="O106" s="131"/>
    </row>
    <row r="107" spans="1:21" ht="30" customHeight="1" x14ac:dyDescent="0.2">
      <c r="A107" s="264"/>
      <c r="B107" s="67"/>
      <c r="C107" s="41" t="s">
        <v>117</v>
      </c>
      <c r="D107" s="80">
        <v>1</v>
      </c>
      <c r="E107" s="127" t="s">
        <v>403</v>
      </c>
      <c r="F107" s="118" t="s">
        <v>404</v>
      </c>
      <c r="G107" s="133">
        <v>2</v>
      </c>
      <c r="H107" s="122" t="s">
        <v>430</v>
      </c>
      <c r="I107" s="119" t="s">
        <v>431</v>
      </c>
      <c r="J107" s="137">
        <v>2</v>
      </c>
      <c r="K107" s="306" t="s">
        <v>565</v>
      </c>
      <c r="L107" s="306" t="s">
        <v>575</v>
      </c>
      <c r="M107" s="140"/>
      <c r="N107" s="131"/>
      <c r="O107" s="131"/>
    </row>
    <row r="108" spans="1:21" ht="30" customHeight="1" x14ac:dyDescent="0.2">
      <c r="A108" s="264"/>
      <c r="B108" s="67"/>
      <c r="C108" s="41" t="s">
        <v>118</v>
      </c>
      <c r="D108" s="80">
        <v>1</v>
      </c>
      <c r="E108" s="127" t="s">
        <v>405</v>
      </c>
      <c r="F108" s="118" t="s">
        <v>406</v>
      </c>
      <c r="G108" s="133">
        <v>1</v>
      </c>
      <c r="H108" s="122" t="s">
        <v>405</v>
      </c>
      <c r="I108" s="119" t="s">
        <v>432</v>
      </c>
      <c r="J108" s="137">
        <v>2</v>
      </c>
      <c r="K108" s="306" t="s">
        <v>566</v>
      </c>
      <c r="L108" s="306" t="s">
        <v>576</v>
      </c>
      <c r="M108" s="140"/>
      <c r="N108" s="131"/>
      <c r="O108" s="131"/>
    </row>
    <row r="109" spans="1:21" ht="30" customHeight="1" x14ac:dyDescent="0.2">
      <c r="A109" s="264"/>
      <c r="B109" s="67"/>
      <c r="C109" s="41" t="s">
        <v>119</v>
      </c>
      <c r="D109" s="80">
        <v>2</v>
      </c>
      <c r="E109" s="127" t="s">
        <v>407</v>
      </c>
      <c r="F109" s="118" t="s">
        <v>408</v>
      </c>
      <c r="G109" s="133">
        <v>1</v>
      </c>
      <c r="H109" s="122" t="s">
        <v>407</v>
      </c>
      <c r="I109" s="119" t="s">
        <v>433</v>
      </c>
      <c r="J109" s="137">
        <v>1</v>
      </c>
      <c r="K109" s="306" t="s">
        <v>567</v>
      </c>
      <c r="L109" s="306" t="s">
        <v>577</v>
      </c>
      <c r="M109" s="140"/>
      <c r="N109" s="131"/>
      <c r="O109" s="131"/>
    </row>
    <row r="110" spans="1:21" ht="30" customHeight="1" x14ac:dyDescent="0.2">
      <c r="A110" s="264"/>
      <c r="B110" s="67"/>
      <c r="C110" s="41" t="s">
        <v>120</v>
      </c>
      <c r="D110" s="80">
        <v>2</v>
      </c>
      <c r="E110" s="127" t="s">
        <v>409</v>
      </c>
      <c r="F110" s="118" t="s">
        <v>410</v>
      </c>
      <c r="G110" s="133">
        <v>2</v>
      </c>
      <c r="H110" s="122" t="s">
        <v>434</v>
      </c>
      <c r="I110" s="119" t="s">
        <v>435</v>
      </c>
      <c r="J110" s="137">
        <v>3</v>
      </c>
      <c r="K110" s="306" t="s">
        <v>568</v>
      </c>
      <c r="L110" s="306" t="s">
        <v>578</v>
      </c>
      <c r="M110" s="140"/>
      <c r="N110" s="131"/>
      <c r="O110" s="131"/>
    </row>
    <row r="111" spans="1:21" ht="30" customHeight="1" x14ac:dyDescent="0.2">
      <c r="A111" s="264"/>
      <c r="B111" s="67"/>
      <c r="C111" s="41" t="s">
        <v>121</v>
      </c>
      <c r="D111" s="80">
        <v>2</v>
      </c>
      <c r="E111" s="127" t="s">
        <v>411</v>
      </c>
      <c r="F111" s="118" t="s">
        <v>412</v>
      </c>
      <c r="G111" s="133">
        <v>2</v>
      </c>
      <c r="H111" s="122" t="s">
        <v>411</v>
      </c>
      <c r="I111" s="119" t="s">
        <v>436</v>
      </c>
      <c r="J111" s="137">
        <v>2</v>
      </c>
      <c r="K111" s="306" t="s">
        <v>569</v>
      </c>
      <c r="L111" s="306" t="s">
        <v>579</v>
      </c>
      <c r="M111" s="140"/>
      <c r="N111" s="131"/>
      <c r="O111" s="131"/>
    </row>
    <row r="112" spans="1:21" ht="5.25" customHeight="1" x14ac:dyDescent="0.25">
      <c r="B112" s="253"/>
      <c r="C112" s="254"/>
      <c r="D112" s="72"/>
      <c r="E112" s="73"/>
      <c r="F112" s="73"/>
      <c r="G112" s="72"/>
      <c r="H112" s="73"/>
      <c r="I112" s="73"/>
      <c r="J112" s="72"/>
      <c r="K112" s="74"/>
      <c r="M112" s="72"/>
      <c r="N112" s="74"/>
    </row>
    <row r="113" spans="1:21" ht="18.75" x14ac:dyDescent="0.2">
      <c r="A113" s="264"/>
      <c r="B113" s="67"/>
      <c r="C113" s="242" t="s">
        <v>0</v>
      </c>
      <c r="D113" s="242"/>
      <c r="E113" s="242"/>
      <c r="F113" s="242"/>
      <c r="G113" s="242"/>
      <c r="H113" s="242"/>
      <c r="I113" s="242"/>
      <c r="J113" s="242"/>
      <c r="K113" s="247"/>
      <c r="L113" s="63"/>
      <c r="M113" s="63"/>
      <c r="N113" s="63"/>
      <c r="O113" s="63"/>
    </row>
    <row r="114" spans="1:21" ht="30" customHeight="1" x14ac:dyDescent="0.2">
      <c r="A114" s="264"/>
      <c r="B114" s="70"/>
      <c r="C114" s="42" t="s">
        <v>1</v>
      </c>
      <c r="D114" s="80">
        <v>4</v>
      </c>
      <c r="E114" s="127" t="s">
        <v>413</v>
      </c>
      <c r="F114" s="118" t="s">
        <v>414</v>
      </c>
      <c r="G114" s="133">
        <v>4</v>
      </c>
      <c r="H114" s="122" t="s">
        <v>413</v>
      </c>
      <c r="I114" s="119" t="s">
        <v>421</v>
      </c>
      <c r="J114" s="137">
        <v>2</v>
      </c>
      <c r="K114" s="306" t="s">
        <v>580</v>
      </c>
      <c r="L114" s="306" t="s">
        <v>584</v>
      </c>
      <c r="M114" s="140"/>
      <c r="N114" s="131"/>
      <c r="O114" s="131"/>
      <c r="R114" s="30">
        <f>COUNTIF(D114:D117,"1")</f>
        <v>0</v>
      </c>
      <c r="S114" s="30">
        <f>COUNTIF(G114:G117,"1")</f>
        <v>0</v>
      </c>
      <c r="T114" s="30">
        <f>COUNTIF(J114:J117,"1")</f>
        <v>0</v>
      </c>
      <c r="U114" s="30">
        <f>COUNTIF(M114:M117,"1")</f>
        <v>0</v>
      </c>
    </row>
    <row r="115" spans="1:21" ht="30" customHeight="1" x14ac:dyDescent="0.2">
      <c r="A115" s="264"/>
      <c r="B115" s="67"/>
      <c r="C115" s="41" t="s">
        <v>2</v>
      </c>
      <c r="D115" s="80">
        <v>4</v>
      </c>
      <c r="E115" s="127" t="s">
        <v>415</v>
      </c>
      <c r="F115" s="118" t="s">
        <v>416</v>
      </c>
      <c r="G115" s="133">
        <v>4</v>
      </c>
      <c r="H115" s="122" t="s">
        <v>415</v>
      </c>
      <c r="I115" s="119" t="s">
        <v>422</v>
      </c>
      <c r="J115" s="137">
        <v>3</v>
      </c>
      <c r="K115" s="306" t="s">
        <v>581</v>
      </c>
      <c r="L115" s="306" t="s">
        <v>584</v>
      </c>
      <c r="M115" s="140"/>
      <c r="N115" s="131"/>
      <c r="O115" s="131"/>
      <c r="R115" s="30">
        <f>COUNTIF(D114:D117,"2")</f>
        <v>0</v>
      </c>
      <c r="S115" s="30">
        <f>COUNTIF(G114:G117,"2")</f>
        <v>0</v>
      </c>
      <c r="T115" s="30">
        <f>COUNTIF(J114:J117,"2")</f>
        <v>1</v>
      </c>
      <c r="U115" s="30">
        <f>COUNTIF(M114:M117,"2")</f>
        <v>0</v>
      </c>
    </row>
    <row r="116" spans="1:21" ht="30" customHeight="1" x14ac:dyDescent="0.2">
      <c r="A116" s="264"/>
      <c r="B116" s="67"/>
      <c r="C116" s="41" t="s">
        <v>3</v>
      </c>
      <c r="D116" s="80">
        <v>4</v>
      </c>
      <c r="E116" s="127" t="s">
        <v>417</v>
      </c>
      <c r="F116" s="118" t="s">
        <v>418</v>
      </c>
      <c r="G116" s="133">
        <v>4</v>
      </c>
      <c r="H116" s="122" t="s">
        <v>417</v>
      </c>
      <c r="I116" s="119" t="s">
        <v>418</v>
      </c>
      <c r="J116" s="137">
        <v>3</v>
      </c>
      <c r="K116" s="306" t="s">
        <v>582</v>
      </c>
      <c r="L116" s="306" t="s">
        <v>584</v>
      </c>
      <c r="M116" s="140"/>
      <c r="N116" s="131"/>
      <c r="O116" s="131"/>
      <c r="R116" s="30">
        <f>COUNTIF(D114:D117,"3")</f>
        <v>0</v>
      </c>
      <c r="S116" s="30">
        <f>COUNTIF(G114:G117,"3")</f>
        <v>0</v>
      </c>
      <c r="T116" s="30">
        <f>COUNTIF(J114:J117,"3")</f>
        <v>3</v>
      </c>
      <c r="U116" s="30">
        <f>COUNTIF(M114:M117,"3")</f>
        <v>0</v>
      </c>
    </row>
    <row r="117" spans="1:21" ht="30" customHeight="1" x14ac:dyDescent="0.2">
      <c r="A117" s="264"/>
      <c r="B117" s="67"/>
      <c r="C117" s="41" t="s">
        <v>4</v>
      </c>
      <c r="D117" s="80">
        <v>4</v>
      </c>
      <c r="E117" s="127" t="s">
        <v>419</v>
      </c>
      <c r="F117" s="118" t="s">
        <v>420</v>
      </c>
      <c r="G117" s="133">
        <v>4</v>
      </c>
      <c r="H117" s="122" t="s">
        <v>419</v>
      </c>
      <c r="I117" s="119" t="s">
        <v>423</v>
      </c>
      <c r="J117" s="137">
        <v>3</v>
      </c>
      <c r="K117" s="306" t="s">
        <v>583</v>
      </c>
      <c r="L117" s="306" t="s">
        <v>584</v>
      </c>
      <c r="M117" s="140"/>
      <c r="N117" s="131"/>
      <c r="O117" s="131"/>
      <c r="R117" s="30">
        <f>COUNTIF(D114:D117,"4")</f>
        <v>4</v>
      </c>
      <c r="S117" s="30">
        <f>COUNTIF(G114:G117,"4")</f>
        <v>4</v>
      </c>
      <c r="T117" s="30">
        <f>COUNTIF(J114:J117,"4")</f>
        <v>0</v>
      </c>
      <c r="U117" s="30">
        <f>COUNTIF(M114:M117,"4")</f>
        <v>0</v>
      </c>
    </row>
    <row r="118" spans="1:21" ht="7.5" customHeight="1" x14ac:dyDescent="0.25">
      <c r="B118" s="248"/>
      <c r="C118" s="249"/>
      <c r="D118" s="72"/>
      <c r="E118" s="73"/>
      <c r="F118" s="73"/>
      <c r="G118" s="72"/>
      <c r="H118" s="73"/>
      <c r="I118" s="73"/>
      <c r="J118" s="60"/>
      <c r="K118" s="66"/>
      <c r="M118" s="60"/>
      <c r="N118" s="66"/>
    </row>
    <row r="119" spans="1:21" ht="15.75" customHeight="1" x14ac:dyDescent="0.2">
      <c r="B119" s="212" t="s">
        <v>24</v>
      </c>
      <c r="C119" s="213"/>
      <c r="D119" s="243" t="s">
        <v>182</v>
      </c>
      <c r="E119" s="244"/>
      <c r="F119" s="245"/>
      <c r="G119" s="226" t="s">
        <v>179</v>
      </c>
      <c r="H119" s="227"/>
      <c r="I119" s="228"/>
      <c r="J119" s="252" t="s">
        <v>180</v>
      </c>
      <c r="K119" s="252"/>
      <c r="L119" s="252"/>
      <c r="M119" s="199" t="s">
        <v>181</v>
      </c>
      <c r="N119" s="199"/>
      <c r="O119" s="199"/>
    </row>
    <row r="120" spans="1:21" ht="15.75" customHeight="1" x14ac:dyDescent="0.2">
      <c r="B120" s="214"/>
      <c r="C120" s="215"/>
      <c r="D120" s="53" t="s">
        <v>34</v>
      </c>
      <c r="E120" s="54" t="s">
        <v>122</v>
      </c>
      <c r="F120" s="54"/>
      <c r="G120" s="53" t="s">
        <v>34</v>
      </c>
      <c r="H120" s="54" t="s">
        <v>122</v>
      </c>
      <c r="I120" s="54"/>
      <c r="J120" s="53" t="s">
        <v>34</v>
      </c>
      <c r="K120" s="54" t="s">
        <v>122</v>
      </c>
      <c r="L120" s="75" t="s">
        <v>125</v>
      </c>
      <c r="M120" s="53" t="s">
        <v>34</v>
      </c>
      <c r="N120" s="54" t="s">
        <v>122</v>
      </c>
      <c r="O120" s="75"/>
    </row>
    <row r="121" spans="1:21" ht="18.75" x14ac:dyDescent="0.2">
      <c r="A121" s="264"/>
      <c r="B121" s="69"/>
      <c r="C121" s="242" t="s">
        <v>5</v>
      </c>
      <c r="D121" s="242"/>
      <c r="E121" s="242"/>
      <c r="F121" s="242"/>
      <c r="G121" s="242"/>
      <c r="H121" s="242"/>
      <c r="I121" s="242"/>
      <c r="J121" s="242"/>
      <c r="K121" s="247"/>
      <c r="L121" s="63"/>
      <c r="M121" s="63"/>
      <c r="N121" s="63"/>
      <c r="O121" s="63"/>
    </row>
    <row r="122" spans="1:21" ht="39" customHeight="1" x14ac:dyDescent="0.2">
      <c r="A122" s="264"/>
      <c r="B122" s="71"/>
      <c r="C122" s="76" t="s">
        <v>6</v>
      </c>
      <c r="D122" s="80">
        <v>2</v>
      </c>
      <c r="E122" s="118" t="s">
        <v>515</v>
      </c>
      <c r="F122" s="118" t="s">
        <v>516</v>
      </c>
      <c r="G122" s="133">
        <v>3</v>
      </c>
      <c r="H122" s="119" t="s">
        <v>462</v>
      </c>
      <c r="I122" s="119" t="s">
        <v>463</v>
      </c>
      <c r="J122" s="137">
        <v>2</v>
      </c>
      <c r="K122" s="306" t="s">
        <v>469</v>
      </c>
      <c r="L122" s="306" t="s">
        <v>470</v>
      </c>
      <c r="M122" s="140"/>
      <c r="N122" s="131"/>
      <c r="O122" s="131"/>
      <c r="R122" s="30">
        <f>COUNTIF(D122:D125,"1")</f>
        <v>2</v>
      </c>
      <c r="S122" s="30">
        <f>COUNTIF(G122:G125,"1")</f>
        <v>2</v>
      </c>
      <c r="T122" s="30">
        <f>COUNTIF(J122:J125,"1")</f>
        <v>1</v>
      </c>
      <c r="U122" s="30">
        <f>COUNTIF(M122:M125,"1")</f>
        <v>0</v>
      </c>
    </row>
    <row r="123" spans="1:21" ht="30" customHeight="1" x14ac:dyDescent="0.2">
      <c r="A123" s="264"/>
      <c r="B123" s="70"/>
      <c r="C123" s="42" t="s">
        <v>7</v>
      </c>
      <c r="D123" s="80">
        <v>1</v>
      </c>
      <c r="E123" s="127" t="s">
        <v>517</v>
      </c>
      <c r="F123" s="118" t="s">
        <v>518</v>
      </c>
      <c r="G123" s="133">
        <v>1</v>
      </c>
      <c r="H123" s="122" t="s">
        <v>464</v>
      </c>
      <c r="I123" s="119" t="s">
        <v>465</v>
      </c>
      <c r="J123" s="137">
        <v>1</v>
      </c>
      <c r="K123" s="322" t="s">
        <v>471</v>
      </c>
      <c r="L123" s="306" t="s">
        <v>472</v>
      </c>
      <c r="M123" s="140"/>
      <c r="N123" s="131"/>
      <c r="O123" s="131"/>
      <c r="R123" s="30">
        <f>COUNTIF(D122:D125,"2")</f>
        <v>2</v>
      </c>
      <c r="S123" s="30">
        <f>COUNTIF(G122:G125,"2")</f>
        <v>1</v>
      </c>
      <c r="T123" s="30">
        <f>COUNTIF(J122:J125,"2")</f>
        <v>3</v>
      </c>
      <c r="U123" s="30">
        <f>COUNTIF(M122:M125,"2")</f>
        <v>0</v>
      </c>
    </row>
    <row r="124" spans="1:21" ht="30" customHeight="1" x14ac:dyDescent="0.2">
      <c r="A124" s="264"/>
      <c r="B124" s="67"/>
      <c r="C124" s="42" t="s">
        <v>8</v>
      </c>
      <c r="D124" s="80">
        <v>2</v>
      </c>
      <c r="E124" s="127" t="s">
        <v>519</v>
      </c>
      <c r="F124" s="118" t="s">
        <v>520</v>
      </c>
      <c r="G124" s="133">
        <v>2</v>
      </c>
      <c r="H124" s="122" t="s">
        <v>466</v>
      </c>
      <c r="I124" s="119" t="s">
        <v>467</v>
      </c>
      <c r="J124" s="137">
        <v>2</v>
      </c>
      <c r="K124" s="306" t="s">
        <v>473</v>
      </c>
      <c r="L124" s="306" t="s">
        <v>474</v>
      </c>
      <c r="M124" s="140"/>
      <c r="N124" s="131"/>
      <c r="O124" s="131"/>
      <c r="R124" s="30">
        <f>COUNTIF(D122:D125,"3")</f>
        <v>0</v>
      </c>
      <c r="S124" s="30">
        <f>COUNTIF(G122:G125,"3")</f>
        <v>1</v>
      </c>
      <c r="T124" s="30">
        <f>COUNTIF(J122:J125,"3")</f>
        <v>0</v>
      </c>
      <c r="U124" s="30">
        <f>COUNTIF(M122:M125,"3")</f>
        <v>0</v>
      </c>
    </row>
    <row r="125" spans="1:21" ht="30" customHeight="1" x14ac:dyDescent="0.2">
      <c r="A125" s="264"/>
      <c r="B125" s="67"/>
      <c r="C125" s="41" t="s">
        <v>9</v>
      </c>
      <c r="D125" s="80">
        <v>1</v>
      </c>
      <c r="E125" s="127" t="s">
        <v>521</v>
      </c>
      <c r="F125" s="118"/>
      <c r="G125" s="133">
        <v>1</v>
      </c>
      <c r="H125" s="122" t="s">
        <v>466</v>
      </c>
      <c r="I125" s="119" t="s">
        <v>468</v>
      </c>
      <c r="J125" s="137">
        <v>2</v>
      </c>
      <c r="K125" s="306" t="s">
        <v>475</v>
      </c>
      <c r="L125" s="306" t="s">
        <v>476</v>
      </c>
      <c r="M125" s="140"/>
      <c r="N125" s="131"/>
      <c r="O125" s="131"/>
      <c r="R125" s="30">
        <f>COUNTIF(D122:D125,"4")</f>
        <v>0</v>
      </c>
      <c r="S125" s="30">
        <f>COUNTIF(G122:G125,"4")</f>
        <v>0</v>
      </c>
      <c r="T125" s="30">
        <f>COUNTIF(J122:J125,"4")</f>
        <v>0</v>
      </c>
      <c r="U125" s="30">
        <f>COUNTIF(M122:M125,"4")</f>
        <v>0</v>
      </c>
    </row>
    <row r="126" spans="1:21" ht="8.25" customHeight="1" x14ac:dyDescent="0.25">
      <c r="B126" s="248"/>
      <c r="C126" s="249"/>
      <c r="D126" s="60"/>
      <c r="E126" s="61"/>
      <c r="F126" s="61"/>
      <c r="G126" s="60"/>
      <c r="H126" s="61"/>
      <c r="I126" s="61"/>
      <c r="J126" s="60"/>
      <c r="K126" s="66"/>
      <c r="M126" s="60"/>
      <c r="N126" s="66"/>
    </row>
    <row r="127" spans="1:21" ht="18.75" x14ac:dyDescent="0.2">
      <c r="A127" s="264"/>
      <c r="B127" s="67"/>
      <c r="C127" s="242" t="s">
        <v>10</v>
      </c>
      <c r="D127" s="242"/>
      <c r="E127" s="242"/>
      <c r="F127" s="242"/>
      <c r="G127" s="242"/>
      <c r="H127" s="242"/>
      <c r="I127" s="242"/>
      <c r="J127" s="242"/>
      <c r="K127" s="247"/>
      <c r="L127" s="63"/>
      <c r="M127" s="63"/>
      <c r="N127" s="63"/>
      <c r="O127" s="63"/>
    </row>
    <row r="128" spans="1:21" ht="30" customHeight="1" x14ac:dyDescent="0.2">
      <c r="A128" s="264"/>
      <c r="B128" s="59"/>
      <c r="C128" s="48" t="s">
        <v>11</v>
      </c>
      <c r="D128" s="80">
        <v>2</v>
      </c>
      <c r="E128" s="118" t="s">
        <v>522</v>
      </c>
      <c r="F128" s="118" t="s">
        <v>523</v>
      </c>
      <c r="G128" s="133">
        <v>2</v>
      </c>
      <c r="H128" s="119" t="s">
        <v>477</v>
      </c>
      <c r="I128" s="119" t="s">
        <v>478</v>
      </c>
      <c r="J128" s="137">
        <v>3</v>
      </c>
      <c r="K128" s="323" t="s">
        <v>485</v>
      </c>
      <c r="L128" s="327" t="s">
        <v>486</v>
      </c>
      <c r="M128" s="140"/>
      <c r="N128" s="131"/>
      <c r="O128" s="131"/>
      <c r="R128" s="30">
        <f>COUNTIF(D128:D131,"1")</f>
        <v>2</v>
      </c>
      <c r="S128" s="30">
        <f>COUNTIF(G128:G131,"1")</f>
        <v>1</v>
      </c>
      <c r="T128" s="30">
        <f>COUNTIF(J128:J131,"1")</f>
        <v>0</v>
      </c>
      <c r="U128" s="30">
        <f>COUNTIF(M128:M131,"1")</f>
        <v>0</v>
      </c>
    </row>
    <row r="129" spans="1:21" ht="30" customHeight="1" x14ac:dyDescent="0.2">
      <c r="A129" s="264"/>
      <c r="B129" s="67"/>
      <c r="C129" s="41" t="s">
        <v>12</v>
      </c>
      <c r="D129" s="80">
        <v>2</v>
      </c>
      <c r="E129" s="127" t="s">
        <v>525</v>
      </c>
      <c r="F129" s="118"/>
      <c r="G129" s="133">
        <v>3</v>
      </c>
      <c r="H129" s="122" t="s">
        <v>479</v>
      </c>
      <c r="I129" s="119" t="s">
        <v>480</v>
      </c>
      <c r="J129" s="137">
        <v>3</v>
      </c>
      <c r="K129" s="324" t="s">
        <v>487</v>
      </c>
      <c r="L129" s="328" t="s">
        <v>488</v>
      </c>
      <c r="M129" s="140"/>
      <c r="N129" s="131"/>
      <c r="O129" s="131"/>
      <c r="R129" s="30">
        <f>COUNTIF(D128:D131,"2")</f>
        <v>2</v>
      </c>
      <c r="S129" s="30">
        <f>COUNTIF(G128:G131,"2")</f>
        <v>2</v>
      </c>
      <c r="T129" s="30">
        <f>COUNTIF(J128:J131,"2")</f>
        <v>2</v>
      </c>
      <c r="U129" s="30">
        <f>COUNTIF(M128:M131,"2")</f>
        <v>0</v>
      </c>
    </row>
    <row r="130" spans="1:21" ht="30" customHeight="1" x14ac:dyDescent="0.2">
      <c r="A130" s="264"/>
      <c r="B130" s="67"/>
      <c r="C130" s="41" t="s">
        <v>13</v>
      </c>
      <c r="D130" s="80">
        <v>1</v>
      </c>
      <c r="E130" s="127"/>
      <c r="F130" s="118"/>
      <c r="G130" s="133">
        <v>2</v>
      </c>
      <c r="H130" s="122" t="s">
        <v>481</v>
      </c>
      <c r="I130" s="119" t="s">
        <v>482</v>
      </c>
      <c r="J130" s="137">
        <v>2</v>
      </c>
      <c r="K130" s="325" t="s">
        <v>489</v>
      </c>
      <c r="L130" s="329" t="s">
        <v>490</v>
      </c>
      <c r="M130" s="140"/>
      <c r="N130" s="131"/>
      <c r="O130" s="131"/>
      <c r="R130" s="30">
        <f>COUNTIF(D128:D131,"3")</f>
        <v>0</v>
      </c>
      <c r="S130" s="30">
        <f>COUNTIF(G128:G131,"3")</f>
        <v>1</v>
      </c>
      <c r="T130" s="30">
        <f>COUNTIF(J128:J131,"3")</f>
        <v>2</v>
      </c>
      <c r="U130" s="30">
        <f>COUNTIF(M128:M131,"3")</f>
        <v>0</v>
      </c>
    </row>
    <row r="131" spans="1:21" ht="30" customHeight="1" x14ac:dyDescent="0.2">
      <c r="A131" s="264"/>
      <c r="B131" s="67"/>
      <c r="C131" s="41" t="s">
        <v>14</v>
      </c>
      <c r="D131" s="80">
        <v>1</v>
      </c>
      <c r="E131" s="127" t="s">
        <v>524</v>
      </c>
      <c r="F131" s="118"/>
      <c r="G131" s="133">
        <v>1</v>
      </c>
      <c r="H131" s="122" t="s">
        <v>483</v>
      </c>
      <c r="I131" s="119" t="s">
        <v>484</v>
      </c>
      <c r="J131" s="137">
        <v>2</v>
      </c>
      <c r="K131" s="326" t="s">
        <v>585</v>
      </c>
      <c r="L131" s="328" t="s">
        <v>491</v>
      </c>
      <c r="M131" s="140"/>
      <c r="N131" s="131"/>
      <c r="O131" s="131"/>
      <c r="R131" s="30">
        <f>COUNTIF(D128:D131,"4")</f>
        <v>0</v>
      </c>
      <c r="S131" s="30">
        <f>COUNTIF(G128:G131,"4")</f>
        <v>0</v>
      </c>
      <c r="T131" s="30">
        <f>COUNTIF(J128:J131,"4")</f>
        <v>0</v>
      </c>
      <c r="U131" s="30">
        <f>COUNTIF(M128:M131,"4")</f>
        <v>0</v>
      </c>
    </row>
    <row r="132" spans="1:21" ht="9" customHeight="1" x14ac:dyDescent="0.25">
      <c r="B132" s="248"/>
      <c r="C132" s="249"/>
      <c r="D132" s="60"/>
      <c r="E132" s="61"/>
      <c r="F132" s="61"/>
      <c r="G132" s="60"/>
      <c r="H132" s="61"/>
      <c r="I132" s="61"/>
      <c r="J132" s="60"/>
      <c r="K132" s="66"/>
      <c r="M132" s="60"/>
      <c r="N132" s="66"/>
    </row>
    <row r="133" spans="1:21" ht="18.75" x14ac:dyDescent="0.2">
      <c r="A133" s="264"/>
      <c r="B133" s="67"/>
      <c r="C133" s="242" t="s">
        <v>15</v>
      </c>
      <c r="D133" s="242"/>
      <c r="E133" s="242"/>
      <c r="F133" s="242"/>
      <c r="G133" s="242"/>
      <c r="H133" s="242"/>
      <c r="I133" s="242"/>
      <c r="J133" s="242"/>
      <c r="K133" s="247"/>
      <c r="L133" s="63"/>
      <c r="M133" s="63"/>
      <c r="N133" s="63"/>
      <c r="O133" s="63"/>
    </row>
    <row r="134" spans="1:21" ht="30" customHeight="1" x14ac:dyDescent="0.25">
      <c r="A134" s="264"/>
      <c r="B134" s="59"/>
      <c r="C134" s="48" t="s">
        <v>16</v>
      </c>
      <c r="D134" s="80">
        <v>2</v>
      </c>
      <c r="E134" s="118" t="s">
        <v>526</v>
      </c>
      <c r="F134" s="118"/>
      <c r="G134" s="133">
        <v>3</v>
      </c>
      <c r="H134" s="119" t="s">
        <v>492</v>
      </c>
      <c r="I134" s="119" t="s">
        <v>493</v>
      </c>
      <c r="J134" s="137">
        <v>3</v>
      </c>
      <c r="K134" s="330" t="s">
        <v>498</v>
      </c>
      <c r="L134" s="331" t="s">
        <v>499</v>
      </c>
      <c r="M134" s="140"/>
      <c r="N134" s="131"/>
      <c r="O134" s="131"/>
      <c r="R134" s="30">
        <f>COUNTIF(D134:D136,"1")</f>
        <v>0</v>
      </c>
      <c r="S134" s="30">
        <f>COUNTIF(G134:G136,"1")</f>
        <v>0</v>
      </c>
      <c r="T134" s="30">
        <f>COUNTIF(J134:J136,"1")</f>
        <v>0</v>
      </c>
      <c r="U134" s="30">
        <f>COUNTIF(M134:M136,"1")</f>
        <v>0</v>
      </c>
    </row>
    <row r="135" spans="1:21" ht="30" customHeight="1" x14ac:dyDescent="0.2">
      <c r="A135" s="264"/>
      <c r="B135" s="67"/>
      <c r="C135" s="41" t="s">
        <v>17</v>
      </c>
      <c r="D135" s="80">
        <v>2</v>
      </c>
      <c r="E135" s="118" t="s">
        <v>494</v>
      </c>
      <c r="F135" s="118"/>
      <c r="G135" s="133">
        <v>2</v>
      </c>
      <c r="H135" s="122" t="s">
        <v>494</v>
      </c>
      <c r="I135" s="119" t="s">
        <v>495</v>
      </c>
      <c r="J135" s="137">
        <v>2</v>
      </c>
      <c r="K135" s="328" t="s">
        <v>500</v>
      </c>
      <c r="L135" s="328" t="s">
        <v>501</v>
      </c>
      <c r="M135" s="140"/>
      <c r="N135" s="131"/>
      <c r="O135" s="131"/>
      <c r="R135" s="30">
        <f>COUNTIF(D134:D136,"2")</f>
        <v>2</v>
      </c>
      <c r="S135" s="30">
        <f>COUNTIF(G134:G136,"2")</f>
        <v>1</v>
      </c>
      <c r="T135" s="30">
        <f>COUNTIF(J134:J136,"2")</f>
        <v>1</v>
      </c>
      <c r="U135" s="30">
        <f>COUNTIF(M134:M136,"2")</f>
        <v>0</v>
      </c>
    </row>
    <row r="136" spans="1:21" ht="30" customHeight="1" x14ac:dyDescent="0.2">
      <c r="A136" s="264"/>
      <c r="B136" s="67"/>
      <c r="C136" s="41" t="s">
        <v>18</v>
      </c>
      <c r="D136" s="80">
        <v>3</v>
      </c>
      <c r="E136" s="127" t="s">
        <v>527</v>
      </c>
      <c r="F136" s="118"/>
      <c r="G136" s="133">
        <v>3</v>
      </c>
      <c r="H136" s="122" t="s">
        <v>496</v>
      </c>
      <c r="I136" s="119" t="s">
        <v>497</v>
      </c>
      <c r="J136" s="137">
        <v>3</v>
      </c>
      <c r="K136" s="329" t="s">
        <v>502</v>
      </c>
      <c r="L136" s="329" t="s">
        <v>497</v>
      </c>
      <c r="M136" s="140"/>
      <c r="N136" s="131"/>
      <c r="O136" s="131"/>
      <c r="R136" s="30">
        <f>COUNTIF(D134:D136,"3")</f>
        <v>1</v>
      </c>
      <c r="S136" s="30">
        <f>COUNTIF(G134:G136,"3")</f>
        <v>2</v>
      </c>
      <c r="T136" s="30">
        <f>COUNTIF(J134:J136,"3")</f>
        <v>2</v>
      </c>
      <c r="U136" s="30">
        <f>COUNTIF(M134:M136,"3")</f>
        <v>0</v>
      </c>
    </row>
    <row r="137" spans="1:21" ht="9" customHeight="1" x14ac:dyDescent="0.25">
      <c r="B137" s="248"/>
      <c r="C137" s="249"/>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264"/>
      <c r="B138" s="67"/>
      <c r="C138" s="242" t="s">
        <v>19</v>
      </c>
      <c r="D138" s="242"/>
      <c r="E138" s="242"/>
      <c r="F138" s="242"/>
      <c r="G138" s="242"/>
      <c r="H138" s="242"/>
      <c r="I138" s="242"/>
      <c r="J138" s="242"/>
      <c r="K138" s="247"/>
      <c r="L138" s="63"/>
      <c r="M138" s="63"/>
      <c r="N138" s="63"/>
      <c r="O138" s="63"/>
    </row>
    <row r="139" spans="1:21" ht="30" customHeight="1" x14ac:dyDescent="0.2">
      <c r="A139" s="264"/>
      <c r="B139" s="59"/>
      <c r="C139" s="48" t="s">
        <v>20</v>
      </c>
      <c r="D139" s="80">
        <v>2</v>
      </c>
      <c r="E139" s="118" t="s">
        <v>528</v>
      </c>
      <c r="F139" s="118" t="s">
        <v>529</v>
      </c>
      <c r="G139" s="133">
        <v>2</v>
      </c>
      <c r="H139" s="119" t="s">
        <v>503</v>
      </c>
      <c r="I139" s="119" t="s">
        <v>504</v>
      </c>
      <c r="J139" s="137">
        <v>2</v>
      </c>
      <c r="K139" s="329" t="s">
        <v>509</v>
      </c>
      <c r="L139" s="332" t="s">
        <v>510</v>
      </c>
      <c r="M139" s="140"/>
      <c r="N139" s="131"/>
      <c r="O139" s="131"/>
      <c r="P139" s="135"/>
      <c r="Q139" s="135"/>
      <c r="R139" s="30">
        <f>COUNTIF(D139:D141,"1")</f>
        <v>2</v>
      </c>
      <c r="S139" s="30">
        <f>COUNTIF(G139:G141,"1")</f>
        <v>2</v>
      </c>
      <c r="T139" s="30">
        <f>COUNTIF(J139:J141,"1")</f>
        <v>2</v>
      </c>
      <c r="U139" s="30">
        <f>COUNTIF(M139:M141,"1")</f>
        <v>0</v>
      </c>
    </row>
    <row r="140" spans="1:21" ht="30" customHeight="1" x14ac:dyDescent="0.2">
      <c r="A140" s="264"/>
      <c r="B140" s="67"/>
      <c r="C140" s="41" t="s">
        <v>21</v>
      </c>
      <c r="D140" s="80">
        <v>1</v>
      </c>
      <c r="E140" s="127" t="s">
        <v>530</v>
      </c>
      <c r="F140" s="118" t="s">
        <v>531</v>
      </c>
      <c r="G140" s="133">
        <v>1</v>
      </c>
      <c r="H140" s="122" t="s">
        <v>505</v>
      </c>
      <c r="I140" s="119" t="s">
        <v>508</v>
      </c>
      <c r="J140" s="137">
        <v>1</v>
      </c>
      <c r="K140" s="328" t="s">
        <v>511</v>
      </c>
      <c r="L140" s="328" t="s">
        <v>512</v>
      </c>
      <c r="M140" s="140"/>
      <c r="N140" s="131"/>
      <c r="O140" s="131"/>
      <c r="P140" s="135"/>
      <c r="Q140" s="135"/>
      <c r="R140" s="30">
        <f>COUNTIF(D139:D141,"2")</f>
        <v>1</v>
      </c>
      <c r="S140" s="30">
        <f>COUNTIF(G139:G141,"2")</f>
        <v>1</v>
      </c>
      <c r="T140" s="30">
        <f>COUNTIF(J139:J141,"2")</f>
        <v>1</v>
      </c>
      <c r="U140" s="30">
        <f>COUNTIF(M139:M141,"2")</f>
        <v>0</v>
      </c>
    </row>
    <row r="141" spans="1:21" ht="30" customHeight="1" x14ac:dyDescent="0.2">
      <c r="A141" s="264"/>
      <c r="B141" s="67"/>
      <c r="C141" s="41" t="s">
        <v>22</v>
      </c>
      <c r="D141" s="80">
        <v>1</v>
      </c>
      <c r="E141" s="127" t="s">
        <v>532</v>
      </c>
      <c r="F141" s="118" t="s">
        <v>533</v>
      </c>
      <c r="G141" s="133">
        <v>1</v>
      </c>
      <c r="H141" s="122" t="s">
        <v>506</v>
      </c>
      <c r="I141" s="119" t="s">
        <v>507</v>
      </c>
      <c r="J141" s="137">
        <v>1</v>
      </c>
      <c r="K141" s="328" t="s">
        <v>513</v>
      </c>
      <c r="L141" s="328" t="s">
        <v>514</v>
      </c>
      <c r="M141" s="140"/>
      <c r="N141" s="131"/>
      <c r="O141" s="131"/>
      <c r="P141" s="135"/>
      <c r="Q141" s="135"/>
      <c r="R141" s="30">
        <f>COUNTIF(D139:D141,"3")</f>
        <v>0</v>
      </c>
      <c r="S141" s="30">
        <f>COUNTIF(G139:G141,"3")</f>
        <v>0</v>
      </c>
      <c r="T141" s="30">
        <f>COUNTIF(J139:J141,"3")</f>
        <v>0</v>
      </c>
      <c r="U141" s="30">
        <f>COUNTIF(M139:M141,"3")</f>
        <v>0</v>
      </c>
    </row>
    <row r="142" spans="1:21" x14ac:dyDescent="0.2">
      <c r="R142" s="30">
        <f>COUNTIF(D139:D141,"4")</f>
        <v>0</v>
      </c>
      <c r="S142" s="30">
        <f>COUNTIF(G139:G141,"4")</f>
        <v>0</v>
      </c>
      <c r="T142" s="30">
        <f>COUNTIF(J139:J141,"4")</f>
        <v>0</v>
      </c>
    </row>
    <row r="65530" spans="2:6" ht="15" x14ac:dyDescent="0.25">
      <c r="B65530" s="250" t="s">
        <v>29</v>
      </c>
      <c r="C65530" s="250"/>
      <c r="D65530" s="250"/>
      <c r="E65530" s="250"/>
      <c r="F65530" s="43"/>
    </row>
    <row r="65531" spans="2:6" x14ac:dyDescent="0.2">
      <c r="B65531" s="246" t="s">
        <v>30</v>
      </c>
      <c r="C65531" s="246"/>
      <c r="D65531" s="246"/>
      <c r="E65531" s="246"/>
      <c r="F65531" s="78"/>
    </row>
    <row r="65532" spans="2:6" x14ac:dyDescent="0.2">
      <c r="B65532" s="246" t="s">
        <v>31</v>
      </c>
      <c r="C65532" s="246"/>
      <c r="D65532" s="246"/>
      <c r="E65532" s="246"/>
      <c r="F65532" s="78"/>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L19" zoomScale="80" zoomScaleNormal="80" workbookViewId="0">
      <selection activeCell="B14" sqref="B14:U14"/>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85" t="s">
        <v>27</v>
      </c>
      <c r="C2" s="284" t="s">
        <v>178</v>
      </c>
      <c r="D2" s="284"/>
      <c r="E2" s="284"/>
      <c r="F2" s="284"/>
      <c r="G2" s="2"/>
      <c r="H2" s="282" t="s">
        <v>179</v>
      </c>
      <c r="I2" s="282"/>
      <c r="J2" s="282"/>
      <c r="K2" s="282"/>
      <c r="L2" s="3"/>
      <c r="M2" s="283" t="s">
        <v>180</v>
      </c>
      <c r="N2" s="283"/>
      <c r="O2" s="283"/>
      <c r="P2" s="283"/>
      <c r="Q2" s="111"/>
      <c r="R2" s="291" t="s">
        <v>181</v>
      </c>
      <c r="S2" s="291"/>
      <c r="T2" s="291"/>
      <c r="U2" s="291"/>
      <c r="V2" s="28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86"/>
      <c r="C3" s="4">
        <v>1</v>
      </c>
      <c r="D3" s="4">
        <v>2</v>
      </c>
      <c r="E3" s="5">
        <v>3</v>
      </c>
      <c r="F3" s="6">
        <v>4</v>
      </c>
      <c r="G3" s="289"/>
      <c r="H3" s="4">
        <v>1</v>
      </c>
      <c r="I3" s="4">
        <v>2</v>
      </c>
      <c r="J3" s="5">
        <v>3</v>
      </c>
      <c r="K3" s="6">
        <v>4</v>
      </c>
      <c r="L3" s="287"/>
      <c r="M3" s="4">
        <v>1</v>
      </c>
      <c r="N3" s="4">
        <v>2</v>
      </c>
      <c r="O3" s="5">
        <v>3</v>
      </c>
      <c r="P3" s="6">
        <v>4</v>
      </c>
      <c r="Q3" s="111"/>
      <c r="R3" s="4">
        <v>1</v>
      </c>
      <c r="S3" s="4">
        <v>2</v>
      </c>
      <c r="T3" s="5">
        <v>3</v>
      </c>
      <c r="U3" s="6">
        <v>4</v>
      </c>
      <c r="V3" s="28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9" t="s">
        <v>73</v>
      </c>
      <c r="C4" s="87">
        <f>Autoevaluación!R7/SUM(Autoevaluación!R7:R10)</f>
        <v>1</v>
      </c>
      <c r="D4" s="8">
        <f>Autoevaluación!R8/SUM(Autoevaluación!R7:R10)</f>
        <v>0</v>
      </c>
      <c r="E4" s="8">
        <f>Autoevaluación!R9/SUM(Autoevaluación!R7:R10)</f>
        <v>0</v>
      </c>
      <c r="F4" s="8">
        <f>Autoevaluación!R10/SUM(Autoevaluación!R7:R10)</f>
        <v>0</v>
      </c>
      <c r="G4" s="290"/>
      <c r="H4" s="8">
        <f>Autoevaluación!S7/SUM(Autoevaluación!S7:S10)</f>
        <v>0</v>
      </c>
      <c r="I4" s="8">
        <f>Autoevaluación!S8/SUM(Autoevaluación!S7:S10)</f>
        <v>1</v>
      </c>
      <c r="J4" s="8">
        <f>Autoevaluación!S9/SUM(Autoevaluación!S7:S10)</f>
        <v>0</v>
      </c>
      <c r="K4" s="8">
        <f>Autoevaluación!S10/SUM(Autoevaluación!S7:S10)</f>
        <v>0</v>
      </c>
      <c r="L4" s="288"/>
      <c r="M4" s="8">
        <f>Autoevaluación!T7/SUM(Autoevaluación!T7:T10)</f>
        <v>0</v>
      </c>
      <c r="N4" s="8">
        <f>Autoevaluación!T8/SUM(Autoevaluación!T7:T10)</f>
        <v>0.75</v>
      </c>
      <c r="O4" s="8">
        <f>Autoevaluación!T9/SUM(Autoevaluación!T7:T10)</f>
        <v>0.25</v>
      </c>
      <c r="P4" s="8">
        <f>Autoevaluación!T10/SUM(Autoevaluación!T7:T10)</f>
        <v>0</v>
      </c>
      <c r="Q4" s="109"/>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9" t="s">
        <v>72</v>
      </c>
      <c r="C5" s="87">
        <f>Autoevaluación!R13/SUM(Autoevaluación!R13:R16)</f>
        <v>0.4</v>
      </c>
      <c r="D5" s="8">
        <f>Autoevaluación!R14/SUM(Autoevaluación!R13:R16)</f>
        <v>0.4</v>
      </c>
      <c r="E5" s="8">
        <f>Autoevaluación!R15/SUM(Autoevaluación!R13:R16)</f>
        <v>0.2</v>
      </c>
      <c r="F5" s="8">
        <f>Autoevaluación!R16/SUM(Autoevaluación!R13:R16)</f>
        <v>0</v>
      </c>
      <c r="G5" s="290"/>
      <c r="H5" s="8">
        <f>Autoevaluación!S13/SUM(Autoevaluación!S13:S16)</f>
        <v>0</v>
      </c>
      <c r="I5" s="8">
        <f>Autoevaluación!S14/SUM(Autoevaluación!S13:S16)</f>
        <v>0.8</v>
      </c>
      <c r="J5" s="8">
        <f>Autoevaluación!S15/SUM(Autoevaluación!S13:S16)</f>
        <v>0.2</v>
      </c>
      <c r="K5" s="8">
        <f>Autoevaluación!S16/SUM(Autoevaluación!S13:S16)</f>
        <v>0</v>
      </c>
      <c r="L5" s="288"/>
      <c r="M5" s="8">
        <f>Autoevaluación!T13/SUM(Autoevaluación!T13:T16)</f>
        <v>0</v>
      </c>
      <c r="N5" s="8">
        <f>Autoevaluación!T14/SUM(Autoevaluación!T13:T16)</f>
        <v>0.8</v>
      </c>
      <c r="O5" s="8">
        <f>Autoevaluación!T15/SUM(Autoevaluación!T13:T16)</f>
        <v>0.2</v>
      </c>
      <c r="P5" s="8">
        <f>Autoevaluación!T16/SUM(Autoevaluación!T13:T16)</f>
        <v>0</v>
      </c>
      <c r="Q5" s="109"/>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9" t="s">
        <v>43</v>
      </c>
      <c r="C6" s="87">
        <f>Autoevaluación!R20/SUM(Autoevaluación!R20:R23)</f>
        <v>0.625</v>
      </c>
      <c r="D6" s="8">
        <f>Autoevaluación!R21/SUM(Autoevaluación!R20:R23)</f>
        <v>0.375</v>
      </c>
      <c r="E6" s="8">
        <f>Autoevaluación!R22/SUM(Autoevaluación!R20:R23)</f>
        <v>0</v>
      </c>
      <c r="F6" s="8">
        <f>Autoevaluación!R23/SUM(Autoevaluación!R20:R23)</f>
        <v>0</v>
      </c>
      <c r="G6" s="290"/>
      <c r="H6" s="8">
        <f>Autoevaluación!S20/SUM(Autoevaluación!S20:S23)</f>
        <v>0.5</v>
      </c>
      <c r="I6" s="8">
        <f>Autoevaluación!S21/SUM(Autoevaluación!S20:S23)</f>
        <v>0.5</v>
      </c>
      <c r="J6" s="8">
        <f>Autoevaluación!S20/SUM(Autoevaluación!S20:S23)</f>
        <v>0.5</v>
      </c>
      <c r="K6" s="8">
        <f>Autoevaluación!S23/SUM(Autoevaluación!S20:S23)</f>
        <v>0</v>
      </c>
      <c r="L6" s="288"/>
      <c r="M6" s="8">
        <f>Autoevaluación!T20/SUM(Autoevaluación!T20:T23)</f>
        <v>0.375</v>
      </c>
      <c r="N6" s="8">
        <f>Autoevaluación!T21/SUM(Autoevaluación!T20:T23)</f>
        <v>0.625</v>
      </c>
      <c r="O6" s="8">
        <f>Autoevaluación!T22/SUM(Autoevaluación!T20:T23)</f>
        <v>0</v>
      </c>
      <c r="P6" s="8">
        <f>Autoevaluación!T23/SUM(Autoevaluación!T20:T23)</f>
        <v>0</v>
      </c>
      <c r="Q6" s="109"/>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9" t="s">
        <v>52</v>
      </c>
      <c r="C7" s="87">
        <f>Autoevaluación!R30/SUM(Autoevaluación!R30:R33)</f>
        <v>0.75</v>
      </c>
      <c r="D7" s="8">
        <f>Autoevaluación!R31/SUM(Autoevaluación!R30:R33)</f>
        <v>0.25</v>
      </c>
      <c r="E7" s="8">
        <f>Autoevaluación!R32/SUM(Autoevaluación!R30:R33)</f>
        <v>0</v>
      </c>
      <c r="F7" s="8">
        <f>Autoevaluación!R33/SUM(Autoevaluación!R30:R33)</f>
        <v>0</v>
      </c>
      <c r="G7" s="290"/>
      <c r="H7" s="8">
        <f>Autoevaluación!S30/SUM(Autoevaluación!S30:S33)</f>
        <v>0.75</v>
      </c>
      <c r="I7" s="8">
        <f>Autoevaluación!S31/SUM(Autoevaluación!S30:S33)</f>
        <v>0.25</v>
      </c>
      <c r="J7" s="8">
        <f>Autoevaluación!S32/SUM(Autoevaluación!S30:S33)</f>
        <v>0</v>
      </c>
      <c r="K7" s="8">
        <f>Autoevaluación!S33/SUM(Autoevaluación!S30:S33)</f>
        <v>0</v>
      </c>
      <c r="L7" s="288"/>
      <c r="M7" s="8">
        <f>Autoevaluación!T30/SUM(Autoevaluación!T30:T33)</f>
        <v>0.75</v>
      </c>
      <c r="N7" s="8">
        <f>Autoevaluación!T31/SUM(Autoevaluación!T30:T33)</f>
        <v>0.25</v>
      </c>
      <c r="O7" s="8">
        <f>Autoevaluación!T32/SUM(Autoevaluación!T30:T33)</f>
        <v>0</v>
      </c>
      <c r="P7" s="8">
        <f>Autoevaluación!T33/SUM(Autoevaluación!T30:T33)</f>
        <v>0</v>
      </c>
      <c r="Q7" s="109"/>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9" t="s">
        <v>57</v>
      </c>
      <c r="C8" s="87">
        <f>Autoevaluación!R36/SUM(Autoevaluación!R36:R39)</f>
        <v>0.22222222222222221</v>
      </c>
      <c r="D8" s="8">
        <f>Autoevaluación!R37/SUM(Autoevaluación!R36:R39)</f>
        <v>0.66666666666666663</v>
      </c>
      <c r="E8" s="8">
        <f>Autoevaluación!R38/SUM(Autoevaluación!R36:R39)</f>
        <v>0.1111111111111111</v>
      </c>
      <c r="F8" s="8">
        <f>Autoevaluación!R39/SUM(Autoevaluación!R36:R39)</f>
        <v>0</v>
      </c>
      <c r="G8" s="290"/>
      <c r="H8" s="8">
        <f>Autoevaluación!S36/SUM(Autoevaluación!S36:S39)</f>
        <v>0.1111111111111111</v>
      </c>
      <c r="I8" s="8">
        <f>Autoevaluación!S37/SUM(Autoevaluación!S36:S39)</f>
        <v>0.77777777777777779</v>
      </c>
      <c r="J8" s="8">
        <f>Autoevaluación!S38/SUM(Autoevaluación!S36:S39)</f>
        <v>0.1111111111111111</v>
      </c>
      <c r="K8" s="8">
        <f>Autoevaluación!S39/SUM(Autoevaluación!S36:S39)</f>
        <v>0</v>
      </c>
      <c r="L8" s="288"/>
      <c r="M8" s="8">
        <f>Autoevaluación!T36/SUM(Autoevaluación!T36:T39)</f>
        <v>0.22222222222222221</v>
      </c>
      <c r="N8" s="8">
        <f>Autoevaluación!T37/SUM(Autoevaluación!T36:T39)</f>
        <v>0.44444444444444442</v>
      </c>
      <c r="O8" s="8">
        <f>Autoevaluación!T38/SUM(Autoevaluación!T36:T39)</f>
        <v>0.33333333333333331</v>
      </c>
      <c r="P8" s="8">
        <f>Autoevaluación!T39/SUM(Autoevaluación!T36:T39)</f>
        <v>0</v>
      </c>
      <c r="Q8" s="109"/>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9" t="s">
        <v>67</v>
      </c>
      <c r="C9" s="87">
        <f>Autoevaluación!R47/SUM(Autoevaluación!R47:R50)</f>
        <v>0.75</v>
      </c>
      <c r="D9" s="8">
        <f>Autoevaluación!R48/SUM(Autoevaluación!R47:R50)</f>
        <v>0.25</v>
      </c>
      <c r="E9" s="8">
        <f>Autoevaluación!R49/SUM(Autoevaluación!R47:R50)</f>
        <v>0</v>
      </c>
      <c r="F9" s="8">
        <f>Autoevaluación!R50/SUM(Autoevaluación!R47:R50)</f>
        <v>0</v>
      </c>
      <c r="G9" s="290"/>
      <c r="H9" s="8">
        <f>Autoevaluación!S47/SUM(Autoevaluación!S47:S50)</f>
        <v>0.75</v>
      </c>
      <c r="I9" s="8">
        <f>Autoevaluación!S48/SUM(Autoevaluación!S47:S50)</f>
        <v>0.25</v>
      </c>
      <c r="J9" s="8">
        <f>Autoevaluación!S49/SUM(Autoevaluación!S47:S50)</f>
        <v>0</v>
      </c>
      <c r="K9" s="8">
        <f>Autoevaluación!S50/SUM(Autoevaluación!S47:S50)</f>
        <v>0</v>
      </c>
      <c r="L9" s="288"/>
      <c r="M9" s="8">
        <f>Autoevaluación!T47/SUM(Autoevaluación!T47:T50)</f>
        <v>0.75</v>
      </c>
      <c r="N9" s="8">
        <f>Autoevaluación!T48/SUM(Autoevaluación!T47:T50)</f>
        <v>0.25</v>
      </c>
      <c r="O9" s="8">
        <f>Autoevaluación!T49/SUM(Autoevaluación!T47:T50)</f>
        <v>0</v>
      </c>
      <c r="P9" s="8">
        <f>Autoevaluación!T50/SUM(Autoevaluación!T47:T50)</f>
        <v>0</v>
      </c>
      <c r="Q9" s="109"/>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8" t="s">
        <v>126</v>
      </c>
      <c r="C10" s="13">
        <f>AVERAGE(C4:C9)</f>
        <v>0.624537037037037</v>
      </c>
      <c r="D10" s="13">
        <f>AVERAGE(D4:D9)</f>
        <v>0.32361111111111107</v>
      </c>
      <c r="E10" s="13">
        <f>AVERAGE(E4:E9)</f>
        <v>5.185185185185185E-2</v>
      </c>
      <c r="F10" s="13">
        <f>AVERAGE(F4:F9)</f>
        <v>0</v>
      </c>
      <c r="G10" s="10"/>
      <c r="H10" s="13">
        <f>AVERAGE(H4:H9)</f>
        <v>0.35185185185185186</v>
      </c>
      <c r="I10" s="13">
        <f>AVERAGE(I4:I9)</f>
        <v>0.59629629629629621</v>
      </c>
      <c r="J10" s="13">
        <f>AVERAGE(J4:J9)</f>
        <v>0.13518518518518519</v>
      </c>
      <c r="K10" s="13">
        <f>AVERAGE(K4:K9)</f>
        <v>0</v>
      </c>
      <c r="L10" s="10"/>
      <c r="M10" s="13">
        <f>AVERAGE(M4:M9)</f>
        <v>0.34953703703703703</v>
      </c>
      <c r="N10" s="13">
        <f>AVERAGE(N4:N9)</f>
        <v>0.51990740740740737</v>
      </c>
      <c r="O10" s="13">
        <f>AVERAGE(O4:O9)</f>
        <v>0.13055555555555556</v>
      </c>
      <c r="P10" s="13">
        <f>AVERAGE(P4:P9)</f>
        <v>0</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74">
        <v>2024</v>
      </c>
      <c r="C12" s="275"/>
      <c r="D12" s="275"/>
      <c r="E12" s="275"/>
      <c r="F12" s="275"/>
      <c r="G12" s="275"/>
      <c r="H12" s="275"/>
      <c r="I12" s="275"/>
      <c r="J12" s="275"/>
      <c r="K12" s="275"/>
      <c r="L12" s="275"/>
      <c r="M12" s="275"/>
      <c r="N12" s="275"/>
      <c r="O12" s="275"/>
      <c r="P12" s="275"/>
      <c r="Q12" s="275"/>
      <c r="R12" s="275"/>
      <c r="S12" s="275"/>
      <c r="T12" s="275"/>
      <c r="U12" s="276"/>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77" t="s">
        <v>28</v>
      </c>
      <c r="C13" s="278"/>
      <c r="D13" s="278"/>
      <c r="E13" s="278"/>
      <c r="F13" s="278"/>
      <c r="G13" s="278"/>
      <c r="H13" s="278"/>
      <c r="I13" s="278"/>
      <c r="J13" s="278"/>
      <c r="K13" s="278"/>
      <c r="L13" s="278"/>
      <c r="M13" s="278"/>
      <c r="N13" s="278"/>
      <c r="O13" s="278"/>
      <c r="P13" s="278"/>
      <c r="Q13" s="278"/>
      <c r="R13" s="278"/>
      <c r="S13" s="278"/>
      <c r="T13" s="278"/>
      <c r="U13" s="278"/>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65"/>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70" t="s">
        <v>123</v>
      </c>
      <c r="C16" s="271"/>
      <c r="D16" s="271"/>
      <c r="E16" s="271"/>
      <c r="F16" s="271"/>
      <c r="G16" s="271"/>
      <c r="H16" s="271"/>
      <c r="I16" s="271"/>
      <c r="J16" s="271"/>
      <c r="K16" s="271"/>
      <c r="L16" s="271"/>
      <c r="M16" s="271"/>
      <c r="N16" s="271"/>
      <c r="O16" s="271"/>
      <c r="P16" s="271"/>
      <c r="Q16" s="271"/>
      <c r="R16" s="271"/>
      <c r="S16" s="271"/>
      <c r="T16" s="271"/>
      <c r="U16" s="271"/>
    </row>
    <row r="17" spans="2:21" ht="60" customHeight="1" x14ac:dyDescent="0.2">
      <c r="B17" s="265"/>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177</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65"/>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70" t="s">
        <v>123</v>
      </c>
      <c r="C25" s="271"/>
      <c r="D25" s="271"/>
      <c r="E25" s="271"/>
      <c r="F25" s="271"/>
      <c r="G25" s="271"/>
      <c r="H25" s="271"/>
      <c r="I25" s="271"/>
      <c r="J25" s="271"/>
      <c r="K25" s="271"/>
      <c r="L25" s="271"/>
      <c r="M25" s="271"/>
      <c r="N25" s="271"/>
      <c r="O25" s="271"/>
      <c r="P25" s="271"/>
      <c r="Q25" s="271"/>
      <c r="R25" s="271"/>
      <c r="S25" s="271"/>
      <c r="T25" s="271"/>
      <c r="U25" s="271"/>
    </row>
    <row r="26" spans="2:21" ht="60" customHeight="1" x14ac:dyDescent="0.2">
      <c r="B26" s="265"/>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72" t="s">
        <v>177</v>
      </c>
      <c r="C30" s="273"/>
      <c r="D30" s="273"/>
      <c r="E30" s="273"/>
      <c r="F30" s="273"/>
      <c r="G30" s="273"/>
      <c r="H30" s="273"/>
      <c r="I30" s="273"/>
      <c r="J30" s="273"/>
      <c r="K30" s="273"/>
      <c r="L30" s="273"/>
      <c r="M30" s="273"/>
      <c r="N30" s="273"/>
      <c r="O30" s="273"/>
      <c r="P30" s="273"/>
      <c r="Q30" s="273"/>
      <c r="R30" s="273"/>
      <c r="S30" s="273"/>
      <c r="T30" s="273"/>
      <c r="U30" s="273"/>
    </row>
    <row r="31" spans="2:21" ht="24.95" customHeight="1" x14ac:dyDescent="0.2">
      <c r="B31" s="268" t="s">
        <v>28</v>
      </c>
      <c r="C31" s="269"/>
      <c r="D31" s="269"/>
      <c r="E31" s="269"/>
      <c r="F31" s="269"/>
      <c r="G31" s="269"/>
      <c r="H31" s="269"/>
      <c r="I31" s="269"/>
      <c r="J31" s="269"/>
      <c r="K31" s="269"/>
      <c r="L31" s="269"/>
      <c r="M31" s="269"/>
      <c r="N31" s="269"/>
      <c r="O31" s="269"/>
      <c r="P31" s="269"/>
      <c r="Q31" s="269"/>
      <c r="R31" s="269"/>
      <c r="S31" s="269"/>
      <c r="T31" s="269"/>
      <c r="U31" s="269"/>
    </row>
    <row r="32" spans="2:21" ht="60" customHeight="1" x14ac:dyDescent="0.2">
      <c r="B32" s="265"/>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70" t="s">
        <v>123</v>
      </c>
      <c r="C34" s="271"/>
      <c r="D34" s="271"/>
      <c r="E34" s="271"/>
      <c r="F34" s="271"/>
      <c r="G34" s="271"/>
      <c r="H34" s="271"/>
      <c r="I34" s="271"/>
      <c r="J34" s="271"/>
      <c r="K34" s="271"/>
      <c r="L34" s="271"/>
      <c r="M34" s="271"/>
      <c r="N34" s="271"/>
      <c r="O34" s="271"/>
      <c r="P34" s="271"/>
      <c r="Q34" s="271"/>
      <c r="R34" s="271"/>
      <c r="S34" s="271"/>
      <c r="T34" s="271"/>
      <c r="U34" s="271"/>
    </row>
    <row r="35" spans="2:21" ht="60" customHeight="1" x14ac:dyDescent="0.2">
      <c r="B35" s="265"/>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39" spans="2:21" x14ac:dyDescent="0.2">
      <c r="B39" s="266" t="s">
        <v>177</v>
      </c>
      <c r="C39" s="267"/>
      <c r="D39" s="267"/>
      <c r="E39" s="267"/>
      <c r="F39" s="267"/>
      <c r="G39" s="267"/>
      <c r="H39" s="267"/>
      <c r="I39" s="267"/>
      <c r="J39" s="267"/>
      <c r="K39" s="267"/>
      <c r="L39" s="267"/>
      <c r="M39" s="267"/>
      <c r="N39" s="267"/>
      <c r="O39" s="267"/>
      <c r="P39" s="267"/>
      <c r="Q39" s="267"/>
      <c r="R39" s="267"/>
      <c r="S39" s="267"/>
      <c r="T39" s="267"/>
      <c r="U39" s="267"/>
    </row>
    <row r="40" spans="2:21" ht="19.5" x14ac:dyDescent="0.2">
      <c r="B40" s="268" t="s">
        <v>28</v>
      </c>
      <c r="C40" s="269"/>
      <c r="D40" s="269"/>
      <c r="E40" s="269"/>
      <c r="F40" s="269"/>
      <c r="G40" s="269"/>
      <c r="H40" s="269"/>
      <c r="I40" s="269"/>
      <c r="J40" s="269"/>
      <c r="K40" s="269"/>
      <c r="L40" s="269"/>
      <c r="M40" s="269"/>
      <c r="N40" s="269"/>
      <c r="O40" s="269"/>
      <c r="P40" s="269"/>
      <c r="Q40" s="269"/>
      <c r="R40" s="269"/>
      <c r="S40" s="269"/>
      <c r="T40" s="269"/>
      <c r="U40" s="269"/>
    </row>
    <row r="41" spans="2:21" ht="60.75" customHeight="1" x14ac:dyDescent="0.2">
      <c r="B41" s="265"/>
      <c r="C41" s="265"/>
      <c r="D41" s="265"/>
      <c r="E41" s="265"/>
      <c r="F41" s="265"/>
      <c r="G41" s="265"/>
      <c r="H41" s="265"/>
      <c r="I41" s="265"/>
      <c r="J41" s="265"/>
      <c r="K41" s="265"/>
      <c r="L41" s="265"/>
      <c r="M41" s="265"/>
      <c r="N41" s="265"/>
      <c r="O41" s="265"/>
      <c r="P41" s="265"/>
      <c r="Q41" s="265"/>
      <c r="R41" s="265"/>
      <c r="S41" s="265"/>
      <c r="T41" s="265"/>
      <c r="U41" s="265"/>
    </row>
    <row r="42" spans="2:21" ht="60" customHeight="1" x14ac:dyDescent="0.2">
      <c r="B42" s="265"/>
      <c r="C42" s="265"/>
      <c r="D42" s="265"/>
      <c r="E42" s="265"/>
      <c r="F42" s="265"/>
      <c r="G42" s="265"/>
      <c r="H42" s="265"/>
      <c r="I42" s="265"/>
      <c r="J42" s="265"/>
      <c r="K42" s="265"/>
      <c r="L42" s="265"/>
      <c r="M42" s="265"/>
      <c r="N42" s="265"/>
      <c r="O42" s="265"/>
      <c r="P42" s="265"/>
      <c r="Q42" s="265"/>
      <c r="R42" s="265"/>
      <c r="S42" s="265"/>
      <c r="T42" s="265"/>
      <c r="U42" s="265"/>
    </row>
    <row r="43" spans="2:21" ht="19.5" x14ac:dyDescent="0.2">
      <c r="B43" s="270" t="s">
        <v>123</v>
      </c>
      <c r="C43" s="271"/>
      <c r="D43" s="271"/>
      <c r="E43" s="271"/>
      <c r="F43" s="271"/>
      <c r="G43" s="271"/>
      <c r="H43" s="271"/>
      <c r="I43" s="271"/>
      <c r="J43" s="271"/>
      <c r="K43" s="271"/>
      <c r="L43" s="271"/>
      <c r="M43" s="271"/>
      <c r="N43" s="271"/>
      <c r="O43" s="271"/>
      <c r="P43" s="271"/>
      <c r="Q43" s="271"/>
      <c r="R43" s="271"/>
      <c r="S43" s="271"/>
      <c r="T43" s="271"/>
      <c r="U43" s="271"/>
    </row>
    <row r="44" spans="2:21" ht="45.75" customHeight="1" x14ac:dyDescent="0.2">
      <c r="B44" s="265"/>
      <c r="C44" s="265"/>
      <c r="D44" s="265"/>
      <c r="E44" s="265"/>
      <c r="F44" s="265"/>
      <c r="G44" s="265"/>
      <c r="H44" s="265"/>
      <c r="I44" s="265"/>
      <c r="J44" s="265"/>
      <c r="K44" s="265"/>
      <c r="L44" s="265"/>
      <c r="M44" s="265"/>
      <c r="N44" s="265"/>
      <c r="O44" s="265"/>
      <c r="P44" s="265"/>
      <c r="Q44" s="265"/>
      <c r="R44" s="265"/>
      <c r="S44" s="265"/>
      <c r="T44" s="265"/>
      <c r="U44" s="265"/>
    </row>
    <row r="45" spans="2:21" ht="48" customHeight="1" x14ac:dyDescent="0.2">
      <c r="B45" s="265"/>
      <c r="C45" s="265"/>
      <c r="D45" s="265"/>
      <c r="E45" s="265"/>
      <c r="F45" s="265"/>
      <c r="G45" s="265"/>
      <c r="H45" s="265"/>
      <c r="I45" s="265"/>
      <c r="J45" s="265"/>
      <c r="K45" s="265"/>
      <c r="L45" s="265"/>
      <c r="M45" s="265"/>
      <c r="N45" s="265"/>
      <c r="O45" s="265"/>
      <c r="P45" s="265"/>
      <c r="Q45" s="265"/>
      <c r="R45" s="265"/>
      <c r="S45" s="265"/>
      <c r="T45" s="265"/>
      <c r="U45" s="265"/>
    </row>
    <row r="46" spans="2:21" ht="56.2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2" zoomScale="70" zoomScaleNormal="70" workbookViewId="0">
      <selection activeCell="B12" sqref="B12:U12"/>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85" t="s">
        <v>127</v>
      </c>
      <c r="C2" s="284" t="s">
        <v>178</v>
      </c>
      <c r="D2" s="284"/>
      <c r="E2" s="284"/>
      <c r="F2" s="284"/>
      <c r="G2" s="2"/>
      <c r="H2" s="282" t="s">
        <v>179</v>
      </c>
      <c r="I2" s="282"/>
      <c r="J2" s="282"/>
      <c r="K2" s="282"/>
      <c r="L2" s="3"/>
      <c r="M2" s="283" t="s">
        <v>180</v>
      </c>
      <c r="N2" s="283"/>
      <c r="O2" s="283"/>
      <c r="P2" s="283"/>
      <c r="Q2" s="113"/>
      <c r="R2" s="291" t="s">
        <v>181</v>
      </c>
      <c r="S2" s="291"/>
      <c r="T2" s="291"/>
      <c r="U2" s="291"/>
      <c r="V2" s="28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86"/>
      <c r="C3" s="4">
        <v>1</v>
      </c>
      <c r="D3" s="4">
        <v>2</v>
      </c>
      <c r="E3" s="5">
        <v>3</v>
      </c>
      <c r="F3" s="6">
        <v>4</v>
      </c>
      <c r="G3" s="289"/>
      <c r="H3" s="4">
        <v>1</v>
      </c>
      <c r="I3" s="4">
        <v>2</v>
      </c>
      <c r="J3" s="5">
        <v>3</v>
      </c>
      <c r="K3" s="6">
        <v>4</v>
      </c>
      <c r="L3" s="287"/>
      <c r="M3" s="4">
        <v>1</v>
      </c>
      <c r="N3" s="4">
        <v>2</v>
      </c>
      <c r="O3" s="5">
        <v>3</v>
      </c>
      <c r="P3" s="6">
        <v>4</v>
      </c>
      <c r="Q3" s="114"/>
      <c r="R3" s="4">
        <v>1</v>
      </c>
      <c r="S3" s="4">
        <v>2</v>
      </c>
      <c r="T3" s="5">
        <v>3</v>
      </c>
      <c r="U3" s="6">
        <v>4</v>
      </c>
      <c r="V3" s="28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9" t="s">
        <v>128</v>
      </c>
      <c r="C4" s="87">
        <f>Autoevaluación!R55/SUM(Autoevaluación!R55:R58)</f>
        <v>0</v>
      </c>
      <c r="D4" s="8">
        <f>Autoevaluación!R56/SUM(Autoevaluación!R55:R58)</f>
        <v>0.8</v>
      </c>
      <c r="E4" s="8">
        <f>Autoevaluación!R57/SUM(Autoevaluación!R55:R58)</f>
        <v>0.2</v>
      </c>
      <c r="F4" s="8">
        <f>Autoevaluación!R58/SUM(Autoevaluación!R55:R58)</f>
        <v>0</v>
      </c>
      <c r="G4" s="290"/>
      <c r="H4" s="8">
        <f>Autoevaluación!S55/SUM(Autoevaluación!S55:S59)</f>
        <v>0</v>
      </c>
      <c r="I4" s="8">
        <f>Autoevaluación!S56/SUM(Autoevaluación!S55:S58)</f>
        <v>0.2</v>
      </c>
      <c r="J4" s="8">
        <f>Autoevaluación!S57/SUM(Autoevaluación!S55:S58)</f>
        <v>0.8</v>
      </c>
      <c r="K4" s="8">
        <f>Autoevaluación!S58/SUM(Autoevaluación!S55:S58)</f>
        <v>0</v>
      </c>
      <c r="L4" s="288"/>
      <c r="M4" s="8">
        <f>Autoevaluación!T55/SUM(Autoevaluación!T55:T58)</f>
        <v>0</v>
      </c>
      <c r="N4" s="8">
        <f>Autoevaluación!T56/SUM(Autoevaluación!T55:T58)</f>
        <v>0</v>
      </c>
      <c r="O4" s="8">
        <f>Autoevaluación!T57/SUM(Autoevaluación!T55:T58)</f>
        <v>1</v>
      </c>
      <c r="P4" s="8">
        <f>Autoevaluación!T58/SUM(Autoevaluación!T55:T58)</f>
        <v>0</v>
      </c>
      <c r="Q4" s="109"/>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9" t="s">
        <v>129</v>
      </c>
      <c r="C5" s="87">
        <f>Autoevaluación!R62/SUM(Autoevaluación!R62:R65)</f>
        <v>0.5</v>
      </c>
      <c r="D5" s="8">
        <f>Autoevaluación!R63/SUM(Autoevaluación!R62:R65)</f>
        <v>0.25</v>
      </c>
      <c r="E5" s="8">
        <f>Autoevaluación!R64/SUM(Autoevaluación!R62:R65)</f>
        <v>0.25</v>
      </c>
      <c r="F5" s="8">
        <f>Autoevaluación!R65/SUM(Autoevaluación!R62:R65)</f>
        <v>0</v>
      </c>
      <c r="G5" s="290"/>
      <c r="H5" s="8">
        <f>Autoevaluación!S62/SUM(Autoevaluación!S62:S65)</f>
        <v>0</v>
      </c>
      <c r="I5" s="8">
        <f>Autoevaluación!S63/SUM(Autoevaluación!S62:S65)</f>
        <v>0.5</v>
      </c>
      <c r="J5" s="8">
        <f>Autoevaluación!S64/SUM(Autoevaluación!S62:S65)</f>
        <v>0.5</v>
      </c>
      <c r="K5" s="8">
        <f>Autoevaluación!S65/SUM(Autoevaluación!S62:S65)</f>
        <v>0</v>
      </c>
      <c r="L5" s="288"/>
      <c r="M5" s="8">
        <f>Autoevaluación!T62/SUM(Autoevaluación!T62:T65)</f>
        <v>0</v>
      </c>
      <c r="N5" s="8">
        <f>Autoevaluación!T63/SUM(Autoevaluación!T62:T65)</f>
        <v>0.25</v>
      </c>
      <c r="O5" s="8">
        <f>Autoevaluación!T64/SUM(Autoevaluación!T62:T65)</f>
        <v>0.75</v>
      </c>
      <c r="P5" s="8">
        <f>Autoevaluación!T65/SUM(Autoevaluación!T62:T65)</f>
        <v>0</v>
      </c>
      <c r="Q5" s="109"/>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9" t="s">
        <v>130</v>
      </c>
      <c r="C6" s="87">
        <f>Autoevaluación!R68/SUM(Autoevaluación!R68:R71)</f>
        <v>0</v>
      </c>
      <c r="D6" s="8">
        <f>Autoevaluación!R69/SUM(Autoevaluación!R68:R71)</f>
        <v>0.5</v>
      </c>
      <c r="E6" s="8">
        <f>Autoevaluación!R70/SUM(Autoevaluación!R68:R71)</f>
        <v>0.5</v>
      </c>
      <c r="F6" s="8">
        <f>Autoevaluación!R71/SUM(Autoevaluación!R68:R71)</f>
        <v>0</v>
      </c>
      <c r="G6" s="290"/>
      <c r="H6" s="8">
        <f>Autoevaluación!S68/SUM(Autoevaluación!S68:S71)</f>
        <v>0</v>
      </c>
      <c r="I6" s="8">
        <f>Autoevaluación!S69/SUM(Autoevaluación!S68:S71)</f>
        <v>0</v>
      </c>
      <c r="J6" s="8">
        <f>Autoevaluación!S70/SUM(Autoevaluación!S68:S71)</f>
        <v>0.5</v>
      </c>
      <c r="K6" s="8">
        <f>Autoevaluación!S71/SUM(Autoevaluación!S68:S71)</f>
        <v>0.5</v>
      </c>
      <c r="L6" s="288"/>
      <c r="M6" s="8">
        <f>Autoevaluación!T68/SUM(Autoevaluación!T68:T71)</f>
        <v>0</v>
      </c>
      <c r="N6" s="8">
        <f>Autoevaluación!T69/SUM(Autoevaluación!T68:T71)</f>
        <v>0</v>
      </c>
      <c r="O6" s="8">
        <f>Autoevaluación!T70/SUM(Autoevaluación!T68:T71)</f>
        <v>0.5</v>
      </c>
      <c r="P6" s="8">
        <f>Autoevaluación!T71/SUM(Autoevaluación!T68:T71)</f>
        <v>0.5</v>
      </c>
      <c r="Q6" s="109"/>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9" t="s">
        <v>131</v>
      </c>
      <c r="C7" s="87">
        <f>Autoevaluación!R74/SUM(Autoevaluación!R74:R77)</f>
        <v>0.33333333333333331</v>
      </c>
      <c r="D7" s="8">
        <f>Autoevaluación!R75/SUM(Autoevaluación!R74:R77)</f>
        <v>0.33333333333333331</v>
      </c>
      <c r="E7" s="8">
        <f>Autoevaluación!R76/SUM(Autoevaluación!R74:R77)</f>
        <v>0.33333333333333331</v>
      </c>
      <c r="F7" s="8">
        <f>Autoevaluación!R77/SUM(Autoevaluación!R74:R77)</f>
        <v>0</v>
      </c>
      <c r="G7" s="290"/>
      <c r="H7" s="8">
        <f>Autoevaluación!S74/SUM(Autoevaluación!S74:S77)</f>
        <v>0.33333333333333331</v>
      </c>
      <c r="I7" s="8">
        <f>Autoevaluación!S75/SUM(Autoevaluación!S74:S77)</f>
        <v>0.16666666666666666</v>
      </c>
      <c r="J7" s="8">
        <f>Autoevaluación!S76/SUM(Autoevaluación!S74:S77)</f>
        <v>0.5</v>
      </c>
      <c r="K7" s="8">
        <f>Autoevaluación!S77/SUM(Autoevaluación!S74:S77)</f>
        <v>0</v>
      </c>
      <c r="L7" s="288"/>
      <c r="M7" s="8">
        <f>Autoevaluación!T74/SUM(Autoevaluación!T74:T77)</f>
        <v>0</v>
      </c>
      <c r="N7" s="8">
        <f>Autoevaluación!T75/SUM(Autoevaluación!T74:T77)</f>
        <v>0.5</v>
      </c>
      <c r="O7" s="8">
        <f>Autoevaluación!T76/SUM(Autoevaluación!T74:T77)</f>
        <v>0.5</v>
      </c>
      <c r="P7" s="8">
        <f>Autoevaluación!T77/SUM(Autoevaluación!T74:T77)</f>
        <v>0</v>
      </c>
      <c r="Q7" s="109"/>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90"/>
      <c r="C8" s="8"/>
      <c r="D8" s="8"/>
      <c r="E8" s="8"/>
      <c r="F8" s="8"/>
      <c r="G8" s="290"/>
      <c r="H8" s="8"/>
      <c r="I8" s="8"/>
      <c r="J8" s="8"/>
      <c r="K8" s="8"/>
      <c r="L8" s="288"/>
      <c r="M8" s="8"/>
      <c r="N8" s="8"/>
      <c r="O8" s="8"/>
      <c r="P8" s="8"/>
      <c r="Q8" s="109"/>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290"/>
      <c r="H9" s="8"/>
      <c r="I9" s="8"/>
      <c r="J9" s="8"/>
      <c r="K9" s="8"/>
      <c r="L9" s="288"/>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0.20833333333333331</v>
      </c>
      <c r="D10" s="13">
        <f>AVERAGE(D4:D9)</f>
        <v>0.47083333333333333</v>
      </c>
      <c r="E10" s="13">
        <f>AVERAGE(E4:E9)</f>
        <v>0.3208333333333333</v>
      </c>
      <c r="F10" s="13">
        <f>AVERAGE(F4:F9)</f>
        <v>0</v>
      </c>
      <c r="G10" s="10"/>
      <c r="H10" s="13">
        <f>AVERAGE(H4:H9)</f>
        <v>8.3333333333333329E-2</v>
      </c>
      <c r="I10" s="13">
        <f>AVERAGE(I4:I9)</f>
        <v>0.21666666666666665</v>
      </c>
      <c r="J10" s="13">
        <f>AVERAGE(J4:J9)</f>
        <v>0.57499999999999996</v>
      </c>
      <c r="K10" s="13">
        <f>AVERAGE(K4:K9)</f>
        <v>0.125</v>
      </c>
      <c r="L10" s="10"/>
      <c r="M10" s="13">
        <f>AVERAGE(M4:M9)</f>
        <v>0</v>
      </c>
      <c r="N10" s="13">
        <f>AVERAGE(N4:N9)</f>
        <v>0.1875</v>
      </c>
      <c r="O10" s="13">
        <f>AVERAGE(O4:O9)</f>
        <v>0.6875</v>
      </c>
      <c r="P10" s="13">
        <f>AVERAGE(P4:P9)</f>
        <v>0.125</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84" t="s">
        <v>180</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92"/>
      <c r="C14" s="292"/>
      <c r="D14" s="292"/>
      <c r="E14" s="292"/>
      <c r="F14" s="292"/>
      <c r="G14" s="292"/>
      <c r="H14" s="292"/>
      <c r="I14" s="292"/>
      <c r="J14" s="292"/>
      <c r="K14" s="292"/>
      <c r="L14" s="292"/>
      <c r="M14" s="292"/>
      <c r="N14" s="292"/>
      <c r="O14" s="292"/>
      <c r="P14" s="292"/>
      <c r="Q14" s="292"/>
      <c r="R14" s="292"/>
      <c r="S14" s="292"/>
      <c r="T14" s="292"/>
      <c r="U14" s="29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92"/>
      <c r="C15" s="292"/>
      <c r="D15" s="292"/>
      <c r="E15" s="292"/>
      <c r="F15" s="292"/>
      <c r="G15" s="292"/>
      <c r="H15" s="292"/>
      <c r="I15" s="292"/>
      <c r="J15" s="292"/>
      <c r="K15" s="292"/>
      <c r="L15" s="292"/>
      <c r="M15" s="292"/>
      <c r="N15" s="292"/>
      <c r="O15" s="292"/>
      <c r="P15" s="292"/>
      <c r="Q15" s="292"/>
      <c r="R15" s="292"/>
      <c r="S15" s="292"/>
      <c r="T15" s="292"/>
      <c r="U15" s="29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92"/>
      <c r="C17" s="292"/>
      <c r="D17" s="292"/>
      <c r="E17" s="292"/>
      <c r="F17" s="292"/>
      <c r="G17" s="292"/>
      <c r="H17" s="292"/>
      <c r="I17" s="292"/>
      <c r="J17" s="292"/>
      <c r="K17" s="292"/>
      <c r="L17" s="292"/>
      <c r="M17" s="292"/>
      <c r="N17" s="292"/>
      <c r="O17" s="292"/>
      <c r="P17" s="292"/>
      <c r="Q17" s="292"/>
      <c r="R17" s="292"/>
      <c r="S17" s="292"/>
      <c r="T17" s="292"/>
      <c r="U17" s="292"/>
    </row>
    <row r="18" spans="2:21" ht="60" customHeight="1" x14ac:dyDescent="0.2">
      <c r="B18" s="292"/>
      <c r="C18" s="292"/>
      <c r="D18" s="292"/>
      <c r="E18" s="292"/>
      <c r="F18" s="292"/>
      <c r="G18" s="292"/>
      <c r="H18" s="292"/>
      <c r="I18" s="292"/>
      <c r="J18" s="292"/>
      <c r="K18" s="292"/>
      <c r="L18" s="292"/>
      <c r="M18" s="292"/>
      <c r="N18" s="292"/>
      <c r="O18" s="292"/>
      <c r="P18" s="292"/>
      <c r="Q18" s="292"/>
      <c r="R18" s="292"/>
      <c r="S18" s="292"/>
      <c r="T18" s="292"/>
      <c r="U18" s="292"/>
    </row>
    <row r="19" spans="2:21" ht="60" customHeight="1" x14ac:dyDescent="0.2">
      <c r="B19" s="292"/>
      <c r="C19" s="292"/>
      <c r="D19" s="292"/>
      <c r="E19" s="292"/>
      <c r="F19" s="292"/>
      <c r="G19" s="292"/>
      <c r="H19" s="292"/>
      <c r="I19" s="292"/>
      <c r="J19" s="292"/>
      <c r="K19" s="292"/>
      <c r="L19" s="292"/>
      <c r="M19" s="292"/>
      <c r="N19" s="292"/>
      <c r="O19" s="292"/>
      <c r="P19" s="292"/>
      <c r="Q19" s="292"/>
      <c r="R19" s="292"/>
      <c r="S19" s="292"/>
      <c r="T19" s="292"/>
      <c r="U19" s="29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176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92"/>
      <c r="C23" s="292"/>
      <c r="D23" s="292"/>
      <c r="E23" s="292"/>
      <c r="F23" s="292"/>
      <c r="G23" s="292"/>
      <c r="H23" s="292"/>
      <c r="I23" s="292"/>
      <c r="J23" s="292"/>
      <c r="K23" s="292"/>
      <c r="L23" s="292"/>
      <c r="M23" s="292"/>
      <c r="N23" s="292"/>
      <c r="O23" s="292"/>
      <c r="P23" s="292"/>
      <c r="Q23" s="292"/>
      <c r="R23" s="292"/>
      <c r="S23" s="292"/>
      <c r="T23" s="292"/>
      <c r="U23" s="292"/>
    </row>
    <row r="24" spans="2:21" ht="60" customHeight="1" x14ac:dyDescent="0.2">
      <c r="B24" s="292"/>
      <c r="C24" s="292"/>
      <c r="D24" s="292"/>
      <c r="E24" s="292"/>
      <c r="F24" s="292"/>
      <c r="G24" s="292"/>
      <c r="H24" s="292"/>
      <c r="I24" s="292"/>
      <c r="J24" s="292"/>
      <c r="K24" s="292"/>
      <c r="L24" s="292"/>
      <c r="M24" s="292"/>
      <c r="N24" s="292"/>
      <c r="O24" s="292"/>
      <c r="P24" s="292"/>
      <c r="Q24" s="292"/>
      <c r="R24" s="292"/>
      <c r="S24" s="292"/>
      <c r="T24" s="292"/>
      <c r="U24" s="292"/>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92"/>
      <c r="C26" s="292"/>
      <c r="D26" s="292"/>
      <c r="E26" s="292"/>
      <c r="F26" s="292"/>
      <c r="G26" s="292"/>
      <c r="H26" s="292"/>
      <c r="I26" s="292"/>
      <c r="J26" s="292"/>
      <c r="K26" s="292"/>
      <c r="L26" s="292"/>
      <c r="M26" s="292"/>
      <c r="N26" s="292"/>
      <c r="O26" s="292"/>
      <c r="P26" s="292"/>
      <c r="Q26" s="292"/>
      <c r="R26" s="292"/>
      <c r="S26" s="292"/>
      <c r="T26" s="292"/>
      <c r="U26" s="292"/>
    </row>
    <row r="27" spans="2:21" ht="60" customHeight="1" x14ac:dyDescent="0.2">
      <c r="B27" s="292"/>
      <c r="C27" s="292"/>
      <c r="D27" s="292"/>
      <c r="E27" s="292"/>
      <c r="F27" s="292"/>
      <c r="G27" s="292"/>
      <c r="H27" s="292"/>
      <c r="I27" s="292"/>
      <c r="J27" s="292"/>
      <c r="K27" s="292"/>
      <c r="L27" s="292"/>
      <c r="M27" s="292"/>
      <c r="N27" s="292"/>
      <c r="O27" s="292"/>
      <c r="P27" s="292"/>
      <c r="Q27" s="292"/>
      <c r="R27" s="292"/>
      <c r="S27" s="292"/>
      <c r="T27" s="292"/>
      <c r="U27" s="292"/>
    </row>
    <row r="28" spans="2:21" ht="60" customHeight="1" x14ac:dyDescent="0.2">
      <c r="B28" s="292"/>
      <c r="C28" s="292"/>
      <c r="D28" s="292"/>
      <c r="E28" s="292"/>
      <c r="F28" s="292"/>
      <c r="G28" s="292"/>
      <c r="H28" s="292"/>
      <c r="I28" s="292"/>
      <c r="J28" s="292"/>
      <c r="K28" s="292"/>
      <c r="L28" s="292"/>
      <c r="M28" s="292"/>
      <c r="N28" s="292"/>
      <c r="O28" s="292"/>
      <c r="P28" s="292"/>
      <c r="Q28" s="292"/>
      <c r="R28" s="292"/>
      <c r="S28" s="292"/>
      <c r="T28" s="292"/>
      <c r="U28" s="29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176</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94" t="s">
        <v>28</v>
      </c>
      <c r="C31" s="295"/>
      <c r="D31" s="295"/>
      <c r="E31" s="295"/>
      <c r="F31" s="295"/>
      <c r="G31" s="295"/>
      <c r="H31" s="295"/>
      <c r="I31" s="295"/>
      <c r="J31" s="295"/>
      <c r="K31" s="295"/>
      <c r="L31" s="295"/>
      <c r="M31" s="295"/>
      <c r="N31" s="295"/>
      <c r="O31" s="295"/>
      <c r="P31" s="295"/>
      <c r="Q31" s="295"/>
      <c r="R31" s="295"/>
      <c r="S31" s="295"/>
      <c r="T31" s="295"/>
      <c r="U31" s="295"/>
    </row>
    <row r="32" spans="2:21" ht="60" customHeight="1" x14ac:dyDescent="0.2">
      <c r="B32" s="292"/>
      <c r="C32" s="292"/>
      <c r="D32" s="292"/>
      <c r="E32" s="292"/>
      <c r="F32" s="292"/>
      <c r="G32" s="292"/>
      <c r="H32" s="292"/>
      <c r="I32" s="292"/>
      <c r="J32" s="292"/>
      <c r="K32" s="292"/>
      <c r="L32" s="292"/>
      <c r="M32" s="292"/>
      <c r="N32" s="292"/>
      <c r="O32" s="292"/>
      <c r="P32" s="292"/>
      <c r="Q32" s="292"/>
      <c r="R32" s="292"/>
      <c r="S32" s="292"/>
      <c r="T32" s="292"/>
      <c r="U32" s="292"/>
    </row>
    <row r="33" spans="2:21" ht="60" customHeight="1" x14ac:dyDescent="0.2">
      <c r="B33" s="292"/>
      <c r="C33" s="292"/>
      <c r="D33" s="292"/>
      <c r="E33" s="292"/>
      <c r="F33" s="292"/>
      <c r="G33" s="292"/>
      <c r="H33" s="292"/>
      <c r="I33" s="292"/>
      <c r="J33" s="292"/>
      <c r="K33" s="292"/>
      <c r="L33" s="292"/>
      <c r="M33" s="292"/>
      <c r="N33" s="292"/>
      <c r="O33" s="292"/>
      <c r="P33" s="292"/>
      <c r="Q33" s="292"/>
      <c r="R33" s="292"/>
      <c r="S33" s="292"/>
      <c r="T33" s="292"/>
      <c r="U33" s="292"/>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92"/>
      <c r="C35" s="292"/>
      <c r="D35" s="292"/>
      <c r="E35" s="292"/>
      <c r="F35" s="292"/>
      <c r="G35" s="292"/>
      <c r="H35" s="292"/>
      <c r="I35" s="292"/>
      <c r="J35" s="292"/>
      <c r="K35" s="292"/>
      <c r="L35" s="292"/>
      <c r="M35" s="292"/>
      <c r="N35" s="292"/>
      <c r="O35" s="292"/>
      <c r="P35" s="292"/>
      <c r="Q35" s="292"/>
      <c r="R35" s="292"/>
      <c r="S35" s="292"/>
      <c r="T35" s="292"/>
      <c r="U35" s="292"/>
    </row>
    <row r="36" spans="2:21" ht="60" customHeight="1" x14ac:dyDescent="0.2">
      <c r="B36" s="292"/>
      <c r="C36" s="292"/>
      <c r="D36" s="292"/>
      <c r="E36" s="292"/>
      <c r="F36" s="292"/>
      <c r="G36" s="292"/>
      <c r="H36" s="292"/>
      <c r="I36" s="292"/>
      <c r="J36" s="292"/>
      <c r="K36" s="292"/>
      <c r="L36" s="292"/>
      <c r="M36" s="292"/>
      <c r="N36" s="292"/>
      <c r="O36" s="292"/>
      <c r="P36" s="292"/>
      <c r="Q36" s="292"/>
      <c r="R36" s="292"/>
      <c r="S36" s="292"/>
      <c r="T36" s="292"/>
      <c r="U36" s="292"/>
    </row>
    <row r="37" spans="2:21" ht="60" customHeight="1" x14ac:dyDescent="0.2">
      <c r="B37" s="292"/>
      <c r="C37" s="292"/>
      <c r="D37" s="292"/>
      <c r="E37" s="292"/>
      <c r="F37" s="292"/>
      <c r="G37" s="292"/>
      <c r="H37" s="292"/>
      <c r="I37" s="292"/>
      <c r="J37" s="292"/>
      <c r="K37" s="292"/>
      <c r="L37" s="292"/>
      <c r="M37" s="292"/>
      <c r="N37" s="292"/>
      <c r="O37" s="292"/>
      <c r="P37" s="292"/>
      <c r="Q37" s="292"/>
      <c r="R37" s="292"/>
      <c r="S37" s="292"/>
      <c r="T37" s="292"/>
      <c r="U37" s="292"/>
    </row>
    <row r="39" spans="2:21" x14ac:dyDescent="0.2">
      <c r="B39" s="291" t="s">
        <v>176</v>
      </c>
      <c r="C39" s="291"/>
      <c r="D39" s="291"/>
      <c r="E39" s="291"/>
      <c r="F39" s="291"/>
      <c r="G39" s="291"/>
      <c r="H39" s="291"/>
      <c r="I39" s="291"/>
      <c r="J39" s="291"/>
      <c r="K39" s="291"/>
      <c r="L39" s="291"/>
      <c r="M39" s="291"/>
      <c r="N39" s="291"/>
      <c r="O39" s="291"/>
      <c r="P39" s="291"/>
      <c r="Q39" s="291"/>
      <c r="R39" s="291"/>
      <c r="S39" s="291"/>
      <c r="T39" s="291"/>
      <c r="U39" s="291"/>
    </row>
    <row r="40" spans="2:21" ht="19.5" x14ac:dyDescent="0.2">
      <c r="B40" s="294" t="s">
        <v>28</v>
      </c>
      <c r="C40" s="295"/>
      <c r="D40" s="295"/>
      <c r="E40" s="295"/>
      <c r="F40" s="295"/>
      <c r="G40" s="295"/>
      <c r="H40" s="295"/>
      <c r="I40" s="295"/>
      <c r="J40" s="295"/>
      <c r="K40" s="295"/>
      <c r="L40" s="295"/>
      <c r="M40" s="295"/>
      <c r="N40" s="295"/>
      <c r="O40" s="295"/>
      <c r="P40" s="295"/>
      <c r="Q40" s="295"/>
      <c r="R40" s="295"/>
      <c r="S40" s="295"/>
      <c r="T40" s="295"/>
      <c r="U40" s="295"/>
    </row>
    <row r="41" spans="2:21" ht="51.75" customHeight="1" x14ac:dyDescent="0.2">
      <c r="B41" s="292"/>
      <c r="C41" s="292"/>
      <c r="D41" s="292"/>
      <c r="E41" s="292"/>
      <c r="F41" s="292"/>
      <c r="G41" s="292"/>
      <c r="H41" s="292"/>
      <c r="I41" s="292"/>
      <c r="J41" s="292"/>
      <c r="K41" s="292"/>
      <c r="L41" s="292"/>
      <c r="M41" s="292"/>
      <c r="N41" s="292"/>
      <c r="O41" s="292"/>
      <c r="P41" s="292"/>
      <c r="Q41" s="292"/>
      <c r="R41" s="292"/>
      <c r="S41" s="292"/>
      <c r="T41" s="292"/>
      <c r="U41" s="292"/>
    </row>
    <row r="42" spans="2:21" ht="50.25" customHeight="1" x14ac:dyDescent="0.2">
      <c r="B42" s="292"/>
      <c r="C42" s="292"/>
      <c r="D42" s="292"/>
      <c r="E42" s="292"/>
      <c r="F42" s="292"/>
      <c r="G42" s="292"/>
      <c r="H42" s="292"/>
      <c r="I42" s="292"/>
      <c r="J42" s="292"/>
      <c r="K42" s="292"/>
      <c r="L42" s="292"/>
      <c r="M42" s="292"/>
      <c r="N42" s="292"/>
      <c r="O42" s="292"/>
      <c r="P42" s="292"/>
      <c r="Q42" s="292"/>
      <c r="R42" s="292"/>
      <c r="S42" s="292"/>
      <c r="T42" s="292"/>
      <c r="U42" s="292"/>
    </row>
    <row r="43" spans="2:21" ht="19.5" x14ac:dyDescent="0.2">
      <c r="B43" s="293" t="s">
        <v>123</v>
      </c>
      <c r="C43" s="293"/>
      <c r="D43" s="293"/>
      <c r="E43" s="293"/>
      <c r="F43" s="293"/>
      <c r="G43" s="293"/>
      <c r="H43" s="293"/>
      <c r="I43" s="293"/>
      <c r="J43" s="293"/>
      <c r="K43" s="293"/>
      <c r="L43" s="293"/>
      <c r="M43" s="293"/>
      <c r="N43" s="293"/>
      <c r="O43" s="293"/>
      <c r="P43" s="293"/>
      <c r="Q43" s="293"/>
      <c r="R43" s="293"/>
      <c r="S43" s="293"/>
      <c r="T43" s="293"/>
      <c r="U43" s="293"/>
    </row>
    <row r="44" spans="2:21" ht="69.75" customHeight="1" x14ac:dyDescent="0.2">
      <c r="B44" s="292"/>
      <c r="C44" s="292"/>
      <c r="D44" s="292"/>
      <c r="E44" s="292"/>
      <c r="F44" s="292"/>
      <c r="G44" s="292"/>
      <c r="H44" s="292"/>
      <c r="I44" s="292"/>
      <c r="J44" s="292"/>
      <c r="K44" s="292"/>
      <c r="L44" s="292"/>
      <c r="M44" s="292"/>
      <c r="N44" s="292"/>
      <c r="O44" s="292"/>
      <c r="P44" s="292"/>
      <c r="Q44" s="292"/>
      <c r="R44" s="292"/>
      <c r="S44" s="292"/>
      <c r="T44" s="292"/>
      <c r="U44" s="292"/>
    </row>
    <row r="45" spans="2:21" ht="60" customHeight="1" x14ac:dyDescent="0.2">
      <c r="B45" s="292"/>
      <c r="C45" s="292"/>
      <c r="D45" s="292"/>
      <c r="E45" s="292"/>
      <c r="F45" s="292"/>
      <c r="G45" s="292"/>
      <c r="H45" s="292"/>
      <c r="I45" s="292"/>
      <c r="J45" s="292"/>
      <c r="K45" s="292"/>
      <c r="L45" s="292"/>
      <c r="M45" s="292"/>
      <c r="N45" s="292"/>
      <c r="O45" s="292"/>
      <c r="P45" s="292"/>
      <c r="Q45" s="292"/>
      <c r="R45" s="292"/>
      <c r="S45" s="292"/>
      <c r="T45" s="292"/>
      <c r="U45" s="292"/>
    </row>
    <row r="46" spans="2:21" ht="59.25" customHeight="1" x14ac:dyDescent="0.2">
      <c r="B46" s="292"/>
      <c r="C46" s="292"/>
      <c r="D46" s="292"/>
      <c r="E46" s="292"/>
      <c r="F46" s="292"/>
      <c r="G46" s="292"/>
      <c r="H46" s="292"/>
      <c r="I46" s="292"/>
      <c r="J46" s="292"/>
      <c r="K46" s="292"/>
      <c r="L46" s="292"/>
      <c r="M46" s="292"/>
      <c r="N46" s="292"/>
      <c r="O46" s="292"/>
      <c r="P46" s="292"/>
      <c r="Q46" s="292"/>
      <c r="R46" s="292"/>
      <c r="S46" s="292"/>
      <c r="T46" s="292"/>
      <c r="U46" s="29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A5" sqref="A5"/>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85" t="s">
        <v>137</v>
      </c>
      <c r="C2" s="284" t="s">
        <v>178</v>
      </c>
      <c r="D2" s="284"/>
      <c r="E2" s="284"/>
      <c r="F2" s="284"/>
      <c r="G2" s="2"/>
      <c r="H2" s="282" t="s">
        <v>179</v>
      </c>
      <c r="I2" s="282"/>
      <c r="J2" s="282"/>
      <c r="K2" s="282"/>
      <c r="L2" s="3"/>
      <c r="M2" s="283" t="s">
        <v>180</v>
      </c>
      <c r="N2" s="283"/>
      <c r="O2" s="283"/>
      <c r="P2" s="283"/>
      <c r="Q2" s="113"/>
      <c r="R2" s="291" t="s">
        <v>181</v>
      </c>
      <c r="S2" s="291"/>
      <c r="T2" s="291"/>
      <c r="U2" s="291"/>
      <c r="V2" s="281"/>
      <c r="W2" s="17"/>
      <c r="X2" s="17"/>
      <c r="Y2" s="17"/>
      <c r="Z2" s="17"/>
      <c r="AA2" s="17"/>
      <c r="AB2" s="17"/>
      <c r="AC2" s="17"/>
      <c r="AD2" s="17"/>
      <c r="AE2" s="17"/>
      <c r="AF2" s="17"/>
      <c r="AG2" s="17"/>
      <c r="AH2" s="17"/>
      <c r="AI2" s="17"/>
      <c r="AJ2" s="17"/>
      <c r="AK2" s="17"/>
      <c r="AL2" s="17"/>
      <c r="AM2" s="17"/>
      <c r="AN2" s="17"/>
    </row>
    <row r="3" spans="2:40" ht="24.75" customHeight="1" thickBot="1" x14ac:dyDescent="0.25">
      <c r="B3" s="286"/>
      <c r="C3" s="4">
        <v>1</v>
      </c>
      <c r="D3" s="4">
        <v>2</v>
      </c>
      <c r="E3" s="5">
        <v>3</v>
      </c>
      <c r="F3" s="6">
        <v>4</v>
      </c>
      <c r="G3" s="289"/>
      <c r="H3" s="4">
        <v>1</v>
      </c>
      <c r="I3" s="4">
        <v>2</v>
      </c>
      <c r="J3" s="5">
        <v>3</v>
      </c>
      <c r="K3" s="6">
        <v>4</v>
      </c>
      <c r="L3" s="287"/>
      <c r="M3" s="4">
        <v>1</v>
      </c>
      <c r="N3" s="4">
        <v>2</v>
      </c>
      <c r="O3" s="5">
        <v>3</v>
      </c>
      <c r="P3" s="6">
        <v>4</v>
      </c>
      <c r="Q3" s="114"/>
      <c r="R3" s="4">
        <v>1</v>
      </c>
      <c r="S3" s="4">
        <v>2</v>
      </c>
      <c r="T3" s="5">
        <v>3</v>
      </c>
      <c r="U3" s="6">
        <v>4</v>
      </c>
      <c r="V3" s="28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9" t="s">
        <v>133</v>
      </c>
      <c r="C4" s="87">
        <f>Autoevaluación!R84/SUM(Autoevaluación!R84:R87)</f>
        <v>0</v>
      </c>
      <c r="D4" s="8">
        <f>Autoevaluación!R85/SUM(Autoevaluación!R84:R87)</f>
        <v>0</v>
      </c>
      <c r="E4" s="8">
        <f>Autoevaluación!R86/SUM(Autoevaluación!R84:R87)</f>
        <v>0.33333333333333331</v>
      </c>
      <c r="F4" s="8">
        <f>Autoevaluación!R87/SUM(Autoevaluación!R84:R87)</f>
        <v>0.66666666666666663</v>
      </c>
      <c r="G4" s="290"/>
      <c r="H4" s="19">
        <f>Autoevaluación!S84/SUM(Autoevaluación!S84:S87)</f>
        <v>0</v>
      </c>
      <c r="I4" s="8">
        <f>Autoevaluación!S85/SUM(Autoevaluación!S84:S87)</f>
        <v>0</v>
      </c>
      <c r="J4" s="8">
        <f>Autoevaluación!S86/SUM(Autoevaluación!S84:S87)</f>
        <v>0</v>
      </c>
      <c r="K4" s="8">
        <f>Autoevaluación!S87/SUM(Autoevaluación!S84:S87)</f>
        <v>1</v>
      </c>
      <c r="L4" s="288"/>
      <c r="M4" s="8">
        <f>Autoevaluación!T84/SUM(Autoevaluación!T84:T87)</f>
        <v>0</v>
      </c>
      <c r="N4" s="8">
        <f>Autoevaluación!T85/SUM(Autoevaluación!T84:T87)</f>
        <v>0.33333333333333331</v>
      </c>
      <c r="O4" s="8">
        <f>Autoevaluación!T86/SUM(Autoevaluación!T84:T87)</f>
        <v>0.66666666666666663</v>
      </c>
      <c r="P4" s="8">
        <f>Autoevaluación!T87/SUM(Autoevaluación!T84:T87)</f>
        <v>0</v>
      </c>
      <c r="Q4" s="109"/>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1" t="s">
        <v>134</v>
      </c>
      <c r="C5" s="87">
        <f>Autoevaluación!R89/SUM(Autoevaluación!R89:R92)</f>
        <v>1</v>
      </c>
      <c r="D5" s="8">
        <f>Autoevaluación!R90/SUM(Autoevaluación!R89:R92)</f>
        <v>0</v>
      </c>
      <c r="E5" s="8">
        <f>Autoevaluación!R91/SUM(Autoevaluación!R89:R92)</f>
        <v>0</v>
      </c>
      <c r="F5" s="8">
        <f>Autoevaluación!R92/SUM(Autoevaluación!R89:R92)</f>
        <v>0</v>
      </c>
      <c r="G5" s="290"/>
      <c r="H5" s="19">
        <f>Autoevaluación!S89/SUM(Autoevaluación!S89:S92)</f>
        <v>0.7142857142857143</v>
      </c>
      <c r="I5" s="8">
        <f>Autoevaluación!S90/SUM(Autoevaluación!S89:S92)</f>
        <v>0</v>
      </c>
      <c r="J5" s="8" t="e">
        <f>Autoevaluación!S91/SUM(Autoevaluación!S89:Q92Q13:V16)</f>
        <v>#NAME?</v>
      </c>
      <c r="K5" s="8">
        <f>Autoevaluación!S92/SUM(Autoevaluación!S89:S92)</f>
        <v>0.14285714285714285</v>
      </c>
      <c r="L5" s="288"/>
      <c r="M5" s="8">
        <f>Autoevaluación!T89/SUM(Autoevaluación!T89:T92)</f>
        <v>0.7142857142857143</v>
      </c>
      <c r="N5" s="8">
        <f>Autoevaluación!T90/SUM(Autoevaluación!T89:T92)</f>
        <v>0.14285714285714285</v>
      </c>
      <c r="O5" s="8">
        <f>Autoevaluación!T91/SUM(Autoevaluación!T89:T92)</f>
        <v>0.14285714285714285</v>
      </c>
      <c r="P5" s="8">
        <f>Autoevaluación!T92/SUM(Autoevaluación!T89:T92)</f>
        <v>0</v>
      </c>
      <c r="Q5" s="109"/>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1" t="s">
        <v>32</v>
      </c>
      <c r="C6" s="87">
        <f>Autoevaluación!R98/SUM(Autoevaluación!R98:R101)</f>
        <v>0</v>
      </c>
      <c r="D6" s="8">
        <f>Autoevaluación!R99/SUM(Autoevaluación!R98:R101)</f>
        <v>1</v>
      </c>
      <c r="E6" s="8">
        <f>Autoevaluación!R100/SUM(Autoevaluación!R98:R101)</f>
        <v>0</v>
      </c>
      <c r="F6" s="8">
        <f>Autoevaluación!R101/SUM(Autoevaluación!R98:R101)</f>
        <v>0</v>
      </c>
      <c r="G6" s="290"/>
      <c r="H6" s="19">
        <f>Autoevaluación!S98/SUM(Autoevaluación!S98:S101)</f>
        <v>0</v>
      </c>
      <c r="I6" s="8">
        <f>Autoevaluación!S99/SUM(Autoevaluación!S98:S101)</f>
        <v>0.5</v>
      </c>
      <c r="J6" s="8">
        <f>Autoevaluación!S100/SUM(Autoevaluación!S98:S101)</f>
        <v>0.5</v>
      </c>
      <c r="K6" s="8">
        <f>Autoevaluación!S10/SUM(Autoevaluación!S98:S101)</f>
        <v>0</v>
      </c>
      <c r="L6" s="288"/>
      <c r="M6" s="8">
        <f>Autoevaluación!T98/SUM(Autoevaluación!T98:T101)</f>
        <v>0</v>
      </c>
      <c r="N6" s="8">
        <f>Autoevaluación!T99/SUM(Autoevaluación!T98:T101)</f>
        <v>1</v>
      </c>
      <c r="O6" s="8">
        <f>Autoevaluación!T100/SUM(Autoevaluación!T98:T101)</f>
        <v>0</v>
      </c>
      <c r="P6" s="8">
        <f>Autoevaluación!T101/SUM(Autoevaluación!T98:T101)</f>
        <v>0</v>
      </c>
      <c r="Q6" s="109"/>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9" t="s">
        <v>135</v>
      </c>
      <c r="C7" s="87">
        <f>Autoevaluación!R102/SUM(Autoevaluación!R102:R105)</f>
        <v>0.3</v>
      </c>
      <c r="D7" s="8">
        <f>Autoevaluación!R103/SUM(Autoevaluación!R102:R105)</f>
        <v>0.5</v>
      </c>
      <c r="E7" s="8">
        <f>Autoevaluación!R104/SUM(Autoevaluación!R102:R105)</f>
        <v>0.2</v>
      </c>
      <c r="F7" s="8">
        <f>Autoevaluación!R105/SUM(Autoevaluación!R102:R105)</f>
        <v>0</v>
      </c>
      <c r="G7" s="290"/>
      <c r="H7" s="19">
        <f>Autoevaluación!S102/SUM(Autoevaluación!S102:S105)</f>
        <v>0.3</v>
      </c>
      <c r="I7" s="8">
        <f>Autoevaluación!S103/SUM(Autoevaluación!S102:S105)</f>
        <v>0.6</v>
      </c>
      <c r="J7" s="8">
        <f>Autoevaluación!S104/SUM(Autoevaluación!S102:S105)</f>
        <v>0.1</v>
      </c>
      <c r="K7" s="8">
        <f>Autoevaluación!S105/SUM(Autoevaluación!S102:S105)</f>
        <v>0</v>
      </c>
      <c r="L7" s="288"/>
      <c r="M7" s="8">
        <f>Autoevaluación!T102/SUM(Autoevaluación!T102:T105)</f>
        <v>0.3</v>
      </c>
      <c r="N7" s="8">
        <f>Autoevaluación!T103/SUM(Autoevaluación!T102:T105)</f>
        <v>0.4</v>
      </c>
      <c r="O7" s="8">
        <f>Autoevaluación!T104/SUM(Autoevaluación!T102:T105)</f>
        <v>0.3</v>
      </c>
      <c r="P7" s="8">
        <f>Autoevaluación!T105/SUM(Autoevaluación!T102:T105)</f>
        <v>0</v>
      </c>
      <c r="Q7" s="109"/>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9" t="s">
        <v>136</v>
      </c>
      <c r="C8" s="87">
        <f>Autoevaluación!R114/SUM(Autoevaluación!R114:R117)</f>
        <v>0</v>
      </c>
      <c r="D8" s="8">
        <f>Autoevaluación!R115/SUM(Autoevaluación!R114:R117)</f>
        <v>0</v>
      </c>
      <c r="E8" s="8">
        <f>Autoevaluación!R116/SUM(Autoevaluación!R114:R117)</f>
        <v>0</v>
      </c>
      <c r="F8" s="8">
        <f>Autoevaluación!R117/SUM(Autoevaluación!R114:R117)</f>
        <v>1</v>
      </c>
      <c r="G8" s="290"/>
      <c r="H8" s="19">
        <f>Autoevaluación!S114/SUM(Autoevaluación!S114:S117)</f>
        <v>0</v>
      </c>
      <c r="I8" s="8">
        <f>Autoevaluación!S115/SUM(Autoevaluación!S114:S117)</f>
        <v>0</v>
      </c>
      <c r="J8" s="8">
        <f>Autoevaluación!S116/SUM(Autoevaluación!S114:S117)</f>
        <v>0</v>
      </c>
      <c r="K8" s="8">
        <f>Autoevaluación!S117/SUM(Autoevaluación!S114:S117)</f>
        <v>1</v>
      </c>
      <c r="L8" s="288"/>
      <c r="M8" s="8">
        <f>Autoevaluación!T114/SUM(Autoevaluación!T114:T117)</f>
        <v>0</v>
      </c>
      <c r="N8" s="8">
        <f>Autoevaluación!T115/SUM(Autoevaluación!T114:T117)</f>
        <v>0.25</v>
      </c>
      <c r="O8" s="8">
        <f>Autoevaluación!T116/SUM(Autoevaluación!T114:T117)</f>
        <v>0.75</v>
      </c>
      <c r="P8" s="8">
        <f>Autoevaluación!T117/SUM(Autoevaluación!T114:T117)</f>
        <v>0</v>
      </c>
      <c r="Q8" s="109"/>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90"/>
      <c r="C9" s="8"/>
      <c r="D9" s="8"/>
      <c r="E9" s="8"/>
      <c r="F9" s="8"/>
      <c r="G9" s="290"/>
      <c r="H9" s="8"/>
      <c r="I9" s="8"/>
      <c r="J9" s="8"/>
      <c r="K9" s="8"/>
      <c r="L9" s="288"/>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0.26</v>
      </c>
      <c r="D10" s="13">
        <f>AVERAGE(D4:D9)</f>
        <v>0.3</v>
      </c>
      <c r="E10" s="13">
        <f>AVERAGE(E4:E9)</f>
        <v>0.10666666666666666</v>
      </c>
      <c r="F10" s="13">
        <f>AVERAGE(F4:F9)</f>
        <v>0.33333333333333331</v>
      </c>
      <c r="G10" s="10"/>
      <c r="H10" s="13">
        <f>AVERAGE(H4:H9)</f>
        <v>0.20285714285714285</v>
      </c>
      <c r="I10" s="13">
        <f>AVERAGE(I4:I9)</f>
        <v>0.22000000000000003</v>
      </c>
      <c r="J10" s="13" t="e">
        <f>AVERAGE(J4:J9)</f>
        <v>#NAME?</v>
      </c>
      <c r="K10" s="13">
        <f>AVERAGE(K4:K9)</f>
        <v>0.42857142857142855</v>
      </c>
      <c r="L10" s="10"/>
      <c r="M10" s="13">
        <f>AVERAGE(M4:M9)</f>
        <v>0.20285714285714285</v>
      </c>
      <c r="N10" s="13">
        <f>AVERAGE(N4:N9)</f>
        <v>0.42523809523809525</v>
      </c>
      <c r="O10" s="13">
        <f>AVERAGE(O4:O9)</f>
        <v>0.3719047619047619</v>
      </c>
      <c r="P10" s="13">
        <f>AVERAGE(P4:P9)</f>
        <v>0</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84" t="s">
        <v>180</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5"/>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65"/>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176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94" t="s">
        <v>28</v>
      </c>
      <c r="C22" s="295"/>
      <c r="D22" s="295"/>
      <c r="E22" s="295"/>
      <c r="F22" s="295"/>
      <c r="G22" s="295"/>
      <c r="H22" s="295"/>
      <c r="I22" s="295"/>
      <c r="J22" s="295"/>
      <c r="K22" s="295"/>
      <c r="L22" s="295"/>
      <c r="M22" s="295"/>
      <c r="N22" s="295"/>
      <c r="O22" s="295"/>
      <c r="P22" s="295"/>
      <c r="Q22" s="295"/>
      <c r="R22" s="295"/>
      <c r="S22" s="295"/>
      <c r="T22" s="295"/>
      <c r="U22" s="295"/>
    </row>
    <row r="23" spans="2:21" ht="60" customHeight="1" x14ac:dyDescent="0.2">
      <c r="B23" s="265"/>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65"/>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176</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80" t="s">
        <v>28</v>
      </c>
      <c r="C31" s="280"/>
      <c r="D31" s="280"/>
      <c r="E31" s="280"/>
      <c r="F31" s="280"/>
      <c r="G31" s="280"/>
      <c r="H31" s="280"/>
      <c r="I31" s="280"/>
      <c r="J31" s="280"/>
      <c r="K31" s="280"/>
      <c r="L31" s="280"/>
      <c r="M31" s="280"/>
      <c r="N31" s="280"/>
      <c r="O31" s="280"/>
      <c r="P31" s="280"/>
      <c r="Q31" s="280"/>
      <c r="R31" s="280"/>
      <c r="S31" s="280"/>
      <c r="T31" s="280"/>
      <c r="U31" s="280"/>
    </row>
    <row r="32" spans="2:21" ht="60" customHeight="1" x14ac:dyDescent="0.2">
      <c r="B32" s="265"/>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65"/>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39" spans="2:21" x14ac:dyDescent="0.2">
      <c r="B39" s="291" t="s">
        <v>176</v>
      </c>
      <c r="C39" s="291"/>
      <c r="D39" s="291"/>
      <c r="E39" s="291"/>
      <c r="F39" s="291"/>
      <c r="G39" s="291"/>
      <c r="H39" s="291"/>
      <c r="I39" s="291"/>
      <c r="J39" s="291"/>
      <c r="K39" s="291"/>
      <c r="L39" s="291"/>
      <c r="M39" s="291"/>
      <c r="N39" s="291"/>
      <c r="O39" s="291"/>
      <c r="P39" s="291"/>
      <c r="Q39" s="291"/>
      <c r="R39" s="291"/>
      <c r="S39" s="291"/>
      <c r="T39" s="291"/>
      <c r="U39" s="291"/>
    </row>
    <row r="40" spans="2:21" ht="19.5" x14ac:dyDescent="0.2">
      <c r="B40" s="280" t="s">
        <v>28</v>
      </c>
      <c r="C40" s="280"/>
      <c r="D40" s="280"/>
      <c r="E40" s="280"/>
      <c r="F40" s="280"/>
      <c r="G40" s="280"/>
      <c r="H40" s="280"/>
      <c r="I40" s="280"/>
      <c r="J40" s="280"/>
      <c r="K40" s="280"/>
      <c r="L40" s="280"/>
      <c r="M40" s="280"/>
      <c r="N40" s="280"/>
      <c r="O40" s="280"/>
      <c r="P40" s="280"/>
      <c r="Q40" s="280"/>
      <c r="R40" s="280"/>
      <c r="S40" s="280"/>
      <c r="T40" s="280"/>
      <c r="U40" s="280"/>
    </row>
    <row r="41" spans="2:21" ht="50.25" customHeight="1" x14ac:dyDescent="0.2">
      <c r="B41" s="265"/>
      <c r="C41" s="265"/>
      <c r="D41" s="265"/>
      <c r="E41" s="265"/>
      <c r="F41" s="265"/>
      <c r="G41" s="265"/>
      <c r="H41" s="265"/>
      <c r="I41" s="265"/>
      <c r="J41" s="265"/>
      <c r="K41" s="265"/>
      <c r="L41" s="265"/>
      <c r="M41" s="265"/>
      <c r="N41" s="265"/>
      <c r="O41" s="265"/>
      <c r="P41" s="265"/>
      <c r="Q41" s="265"/>
      <c r="R41" s="265"/>
      <c r="S41" s="265"/>
      <c r="T41" s="265"/>
      <c r="U41" s="265"/>
    </row>
    <row r="42" spans="2:21" ht="51.75" customHeight="1" x14ac:dyDescent="0.2">
      <c r="B42" s="265"/>
      <c r="C42" s="265"/>
      <c r="D42" s="265"/>
      <c r="E42" s="265"/>
      <c r="F42" s="265"/>
      <c r="G42" s="265"/>
      <c r="H42" s="265"/>
      <c r="I42" s="265"/>
      <c r="J42" s="265"/>
      <c r="K42" s="265"/>
      <c r="L42" s="265"/>
      <c r="M42" s="265"/>
      <c r="N42" s="265"/>
      <c r="O42" s="265"/>
      <c r="P42" s="265"/>
      <c r="Q42" s="265"/>
      <c r="R42" s="265"/>
      <c r="S42" s="265"/>
      <c r="T42" s="265"/>
      <c r="U42" s="265"/>
    </row>
    <row r="43" spans="2:21" ht="19.5" x14ac:dyDescent="0.2">
      <c r="B43" s="293" t="s">
        <v>123</v>
      </c>
      <c r="C43" s="293"/>
      <c r="D43" s="293"/>
      <c r="E43" s="293"/>
      <c r="F43" s="293"/>
      <c r="G43" s="293"/>
      <c r="H43" s="293"/>
      <c r="I43" s="293"/>
      <c r="J43" s="293"/>
      <c r="K43" s="293"/>
      <c r="L43" s="293"/>
      <c r="M43" s="293"/>
      <c r="N43" s="293"/>
      <c r="O43" s="293"/>
      <c r="P43" s="293"/>
      <c r="Q43" s="293"/>
      <c r="R43" s="293"/>
      <c r="S43" s="293"/>
      <c r="T43" s="293"/>
      <c r="U43" s="293"/>
    </row>
    <row r="44" spans="2:21" ht="45" customHeight="1" x14ac:dyDescent="0.2">
      <c r="B44" s="265"/>
      <c r="C44" s="265"/>
      <c r="D44" s="265"/>
      <c r="E44" s="265"/>
      <c r="F44" s="265"/>
      <c r="G44" s="265"/>
      <c r="H44" s="265"/>
      <c r="I44" s="265"/>
      <c r="J44" s="265"/>
      <c r="K44" s="265"/>
      <c r="L44" s="265"/>
      <c r="M44" s="265"/>
      <c r="N44" s="265"/>
      <c r="O44" s="265"/>
      <c r="P44" s="265"/>
      <c r="Q44" s="265"/>
      <c r="R44" s="265"/>
      <c r="S44" s="265"/>
      <c r="T44" s="265"/>
      <c r="U44" s="265"/>
    </row>
    <row r="45" spans="2:21" ht="52.5" customHeight="1" x14ac:dyDescent="0.2">
      <c r="B45" s="265"/>
      <c r="C45" s="265"/>
      <c r="D45" s="265"/>
      <c r="E45" s="265"/>
      <c r="F45" s="265"/>
      <c r="G45" s="265"/>
      <c r="H45" s="265"/>
      <c r="I45" s="265"/>
      <c r="J45" s="265"/>
      <c r="K45" s="265"/>
      <c r="L45" s="265"/>
      <c r="M45" s="265"/>
      <c r="N45" s="265"/>
      <c r="O45" s="265"/>
      <c r="P45" s="265"/>
      <c r="Q45" s="265"/>
      <c r="R45" s="265"/>
      <c r="S45" s="265"/>
      <c r="T45" s="265"/>
      <c r="U45" s="265"/>
    </row>
    <row r="46" spans="2:21" ht="55.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W16" zoomScale="70" zoomScaleNormal="70" workbookViewId="0">
      <selection activeCell="B14" sqref="B14:U14"/>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85" t="s">
        <v>24</v>
      </c>
      <c r="C2" s="284" t="s">
        <v>178</v>
      </c>
      <c r="D2" s="284"/>
      <c r="E2" s="284"/>
      <c r="F2" s="284"/>
      <c r="G2" s="2"/>
      <c r="H2" s="282" t="s">
        <v>179</v>
      </c>
      <c r="I2" s="282"/>
      <c r="J2" s="282"/>
      <c r="K2" s="282"/>
      <c r="L2" s="3"/>
      <c r="M2" s="283" t="s">
        <v>180</v>
      </c>
      <c r="N2" s="283"/>
      <c r="O2" s="283"/>
      <c r="P2" s="283"/>
      <c r="Q2" s="113"/>
      <c r="R2" s="291" t="s">
        <v>181</v>
      </c>
      <c r="S2" s="291"/>
      <c r="T2" s="291"/>
      <c r="U2" s="291"/>
      <c r="V2" s="281"/>
      <c r="W2" s="17"/>
      <c r="X2" s="17"/>
      <c r="Y2" s="17"/>
      <c r="Z2" s="17"/>
      <c r="AA2" s="17"/>
      <c r="AB2" s="17"/>
      <c r="AC2" s="17"/>
      <c r="AD2" s="17"/>
      <c r="AE2" s="17"/>
      <c r="AF2" s="17"/>
      <c r="AG2" s="17"/>
      <c r="AH2" s="17"/>
      <c r="AI2" s="17"/>
      <c r="AJ2" s="17"/>
      <c r="AK2" s="17"/>
      <c r="AL2" s="17"/>
      <c r="AM2" s="17"/>
      <c r="AN2" s="17"/>
    </row>
    <row r="3" spans="2:40" ht="24.75" customHeight="1" thickBot="1" x14ac:dyDescent="0.25">
      <c r="B3" s="286"/>
      <c r="C3" s="4">
        <v>1</v>
      </c>
      <c r="D3" s="4">
        <v>2</v>
      </c>
      <c r="E3" s="5">
        <v>3</v>
      </c>
      <c r="F3" s="6">
        <v>4</v>
      </c>
      <c r="G3" s="289"/>
      <c r="H3" s="4">
        <v>1</v>
      </c>
      <c r="I3" s="4">
        <v>2</v>
      </c>
      <c r="J3" s="5">
        <v>3</v>
      </c>
      <c r="K3" s="6">
        <v>4</v>
      </c>
      <c r="L3" s="287"/>
      <c r="M3" s="4">
        <v>1</v>
      </c>
      <c r="N3" s="4">
        <v>2</v>
      </c>
      <c r="O3" s="5">
        <v>3</v>
      </c>
      <c r="P3" s="6">
        <v>4</v>
      </c>
      <c r="Q3" s="114"/>
      <c r="R3" s="4">
        <v>1</v>
      </c>
      <c r="S3" s="4">
        <v>2</v>
      </c>
      <c r="T3" s="5">
        <v>3</v>
      </c>
      <c r="U3" s="6">
        <v>4</v>
      </c>
      <c r="V3" s="28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2" t="s">
        <v>5</v>
      </c>
      <c r="C4" s="87">
        <f>Autoevaluación!R122/SUM(Autoevaluación!R122:R125)</f>
        <v>0.5</v>
      </c>
      <c r="D4" s="8">
        <f>Autoevaluación!R123/SUM(Autoevaluación!R122:R125)</f>
        <v>0.5</v>
      </c>
      <c r="E4" s="8">
        <f>Autoevaluación!R124/SUM(Autoevaluación!R122:R125)</f>
        <v>0</v>
      </c>
      <c r="F4" s="8">
        <f>Autoevaluación!R125/SUM(Autoevaluación!R122:R125)</f>
        <v>0</v>
      </c>
      <c r="G4" s="290"/>
      <c r="H4" s="8">
        <f>Autoevaluación!S122/SUM(Autoevaluación!S122:S125)</f>
        <v>0.5</v>
      </c>
      <c r="I4" s="8">
        <f>Autoevaluación!S123/SUM(Autoevaluación!S122:S125)</f>
        <v>0.25</v>
      </c>
      <c r="J4" s="8">
        <f>Autoevaluación!S124/SUM(Autoevaluación!S122:S125)</f>
        <v>0.25</v>
      </c>
      <c r="K4" s="8">
        <f>Autoevaluación!S125/SUM(Autoevaluación!S122:S125)</f>
        <v>0</v>
      </c>
      <c r="L4" s="288"/>
      <c r="M4" s="8">
        <f>Autoevaluación!T122/SUM(Autoevaluación!T122:T125)</f>
        <v>0.25</v>
      </c>
      <c r="N4" s="8">
        <f>Autoevaluación!T123/SUM(Autoevaluación!T122:T125)</f>
        <v>0.75</v>
      </c>
      <c r="O4" s="8">
        <f>Autoevaluación!T124/SUM(Autoevaluación!T122:T125)</f>
        <v>0</v>
      </c>
      <c r="P4" s="8">
        <f>Autoevaluación!T125/SUM(Autoevaluación!T122:T125)</f>
        <v>0</v>
      </c>
      <c r="Q4" s="109"/>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3" t="s">
        <v>10</v>
      </c>
      <c r="C5" s="87">
        <f>Autoevaluación!R128/SUM(Autoevaluación!R128:R131)</f>
        <v>0.5</v>
      </c>
      <c r="D5" s="8">
        <f>Autoevaluación!R129/SUM(Autoevaluación!R128:R131)</f>
        <v>0.5</v>
      </c>
      <c r="E5" s="8">
        <f>Autoevaluación!R130/SUM(Autoevaluación!R128:R131)</f>
        <v>0</v>
      </c>
      <c r="F5" s="8">
        <f>Autoevaluación!R131/SUM(Autoevaluación!R128:R131)</f>
        <v>0</v>
      </c>
      <c r="G5" s="290"/>
      <c r="H5" s="8">
        <f>Autoevaluación!S128/SUM(Autoevaluación!S128:S131)</f>
        <v>0.25</v>
      </c>
      <c r="I5" s="8">
        <f>Autoevaluación!S129/SUM(Autoevaluación!S128:S131)</f>
        <v>0.5</v>
      </c>
      <c r="J5" s="8">
        <f>Autoevaluación!S130/SUM(Autoevaluación!S128:S131)</f>
        <v>0.25</v>
      </c>
      <c r="K5" s="8">
        <f>Autoevaluación!S131/SUM(Autoevaluación!S128:S131)</f>
        <v>0</v>
      </c>
      <c r="L5" s="288"/>
      <c r="M5" s="8">
        <f>Autoevaluación!T128/SUM(Autoevaluación!T128:T131)</f>
        <v>0</v>
      </c>
      <c r="N5" s="8">
        <f>Autoevaluación!T129/SUM(Autoevaluación!T128:T131)</f>
        <v>0.5</v>
      </c>
      <c r="O5" s="8">
        <f>Autoevaluación!T130/SUM(Autoevaluación!T128:T131)</f>
        <v>0.5</v>
      </c>
      <c r="P5" s="8">
        <f>Autoevaluación!T131/SUM(Autoevaluación!T128:T131)</f>
        <v>0</v>
      </c>
      <c r="Q5" s="109"/>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3" t="s">
        <v>15</v>
      </c>
      <c r="C6" s="87">
        <f>Autoevaluación!R134/SUM(Autoevaluación!R134:R137)</f>
        <v>0</v>
      </c>
      <c r="D6" s="8">
        <f>Autoevaluación!R135/SUM(Autoevaluación!R134:R137)</f>
        <v>0.66666666666666663</v>
      </c>
      <c r="E6" s="8">
        <f>Autoevaluación!R136/SUM(Autoevaluación!R134:R137)</f>
        <v>0.33333333333333331</v>
      </c>
      <c r="F6" s="8">
        <f>Autoevaluación!R137/SUM(Autoevaluación!R134:R137)</f>
        <v>0</v>
      </c>
      <c r="G6" s="290"/>
      <c r="H6" s="8">
        <f>Autoevaluación!S134/SUM(Autoevaluación!S134:S137)</f>
        <v>0</v>
      </c>
      <c r="I6" s="8">
        <f>Autoevaluación!S135/SUM(Autoevaluación!S134:S137)</f>
        <v>0.33333333333333331</v>
      </c>
      <c r="J6" s="8">
        <f>Autoevaluación!S136/SUM(Autoevaluación!S134:S137)</f>
        <v>0.66666666666666663</v>
      </c>
      <c r="K6" s="8">
        <f>Autoevaluación!S137/SUM(Autoevaluación!S134:S137)</f>
        <v>0</v>
      </c>
      <c r="L6" s="288"/>
      <c r="M6" s="8">
        <f>Autoevaluación!T134/SUM(Autoevaluación!T134:T137)</f>
        <v>0</v>
      </c>
      <c r="N6" s="8">
        <f>Autoevaluación!T135/SUM(Autoevaluación!T134:T137)</f>
        <v>0.33333333333333331</v>
      </c>
      <c r="O6" s="8">
        <f>Autoevaluación!T136/SUM(Autoevaluación!T134:T137)</f>
        <v>0.66666666666666663</v>
      </c>
      <c r="P6" s="8">
        <f>Autoevaluación!T137/SUM(Autoevaluación!T134:T137)</f>
        <v>0</v>
      </c>
      <c r="Q6" s="109"/>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2" t="s">
        <v>19</v>
      </c>
      <c r="C7" s="87">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290"/>
      <c r="H7" s="8">
        <f>Autoevaluación!S139/SUM(Autoevaluación!S139:S142)</f>
        <v>0.66666666666666663</v>
      </c>
      <c r="I7" s="8">
        <f>Autoevaluación!S140/SUM(Autoevaluación!S139:S142)</f>
        <v>0.33333333333333331</v>
      </c>
      <c r="J7" s="8">
        <f>Autoevaluación!S141/SUM(Autoevaluación!S139:S142)</f>
        <v>0</v>
      </c>
      <c r="K7" s="8">
        <f>Autoevaluación!S142/SUM(Autoevaluación!S139:S142)</f>
        <v>0</v>
      </c>
      <c r="L7" s="288"/>
      <c r="M7" s="8">
        <f>Autoevaluación!T139/SUM(Autoevaluación!T139:T142)</f>
        <v>0.66666666666666663</v>
      </c>
      <c r="N7" s="8">
        <f>Autoevaluación!T140/SUM(Autoevaluación!T139:T142)</f>
        <v>0.33333333333333331</v>
      </c>
      <c r="O7" s="8">
        <f>Autoevaluación!T141/SUM(Autoevaluación!T139:T142)</f>
        <v>0</v>
      </c>
      <c r="P7" s="8">
        <f>Autoevaluación!T142/SUM(Autoevaluación!T139:T142)</f>
        <v>0</v>
      </c>
      <c r="Q7" s="109"/>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90"/>
      <c r="C8" s="8"/>
      <c r="D8" s="8"/>
      <c r="E8" s="8"/>
      <c r="F8" s="8"/>
      <c r="G8" s="290"/>
      <c r="H8" s="8"/>
      <c r="I8" s="8"/>
      <c r="J8" s="8"/>
      <c r="K8" s="8"/>
      <c r="L8" s="288"/>
      <c r="M8" s="8"/>
      <c r="N8" s="8"/>
      <c r="O8" s="8"/>
      <c r="P8" s="8"/>
      <c r="Q8" s="109"/>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290"/>
      <c r="H9" s="8"/>
      <c r="I9" s="8"/>
      <c r="J9" s="8"/>
      <c r="K9" s="8"/>
      <c r="L9" s="288"/>
      <c r="M9" s="8"/>
      <c r="N9" s="8"/>
      <c r="O9" s="8"/>
      <c r="P9" s="8"/>
      <c r="Q9" s="109"/>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0.41666666666666663</v>
      </c>
      <c r="D10" s="13">
        <f>AVERAGE(D4:D9)</f>
        <v>0.49999999999999994</v>
      </c>
      <c r="E10" s="13">
        <f>AVERAGE(E4:E9)</f>
        <v>8.3333333333333329E-2</v>
      </c>
      <c r="F10" s="13">
        <f>AVERAGE(F4:F9)</f>
        <v>0</v>
      </c>
      <c r="G10" s="10"/>
      <c r="H10" s="13">
        <f>AVERAGE(H4:H9)</f>
        <v>0.35416666666666663</v>
      </c>
      <c r="I10" s="13">
        <f>AVERAGE(I4:I9)</f>
        <v>0.35416666666666663</v>
      </c>
      <c r="J10" s="13">
        <f>AVERAGE(J4:J9)</f>
        <v>0.29166666666666663</v>
      </c>
      <c r="K10" s="13">
        <f>AVERAGE(K4:K9)</f>
        <v>0</v>
      </c>
      <c r="L10" s="10"/>
      <c r="M10" s="13">
        <f>AVERAGE(M4:M9)</f>
        <v>0.22916666666666666</v>
      </c>
      <c r="N10" s="13">
        <f>AVERAGE(N4:N9)</f>
        <v>0.47916666666666663</v>
      </c>
      <c r="O10" s="13">
        <f>AVERAGE(O4:O9)</f>
        <v>0.29166666666666663</v>
      </c>
      <c r="P10" s="13">
        <f>AVERAGE(P4:P9)</f>
        <v>0</v>
      </c>
      <c r="Q10" s="110"/>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84" t="s">
        <v>180</v>
      </c>
      <c r="C12" s="284"/>
      <c r="D12" s="284"/>
      <c r="E12" s="284"/>
      <c r="F12" s="284"/>
      <c r="G12" s="284"/>
      <c r="H12" s="284"/>
      <c r="I12" s="284"/>
      <c r="J12" s="284"/>
      <c r="K12" s="284"/>
      <c r="L12" s="284"/>
      <c r="M12" s="284"/>
      <c r="N12" s="284"/>
      <c r="O12" s="284"/>
      <c r="P12" s="284"/>
      <c r="Q12" s="284"/>
      <c r="R12" s="284"/>
      <c r="S12" s="284"/>
      <c r="T12" s="284"/>
      <c r="U12" s="28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7" t="s">
        <v>28</v>
      </c>
      <c r="C13" s="297"/>
      <c r="D13" s="297"/>
      <c r="E13" s="297"/>
      <c r="F13" s="297"/>
      <c r="G13" s="297"/>
      <c r="H13" s="297"/>
      <c r="I13" s="297"/>
      <c r="J13" s="297"/>
      <c r="K13" s="297"/>
      <c r="L13" s="297"/>
      <c r="M13" s="297"/>
      <c r="N13" s="297"/>
      <c r="O13" s="297"/>
      <c r="P13" s="297"/>
      <c r="Q13" s="297"/>
      <c r="R13" s="297"/>
      <c r="S13" s="297"/>
      <c r="T13" s="297"/>
      <c r="U13" s="29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5"/>
      <c r="C14" s="265"/>
      <c r="D14" s="265"/>
      <c r="E14" s="265"/>
      <c r="F14" s="265"/>
      <c r="G14" s="265"/>
      <c r="H14" s="265"/>
      <c r="I14" s="265"/>
      <c r="J14" s="265"/>
      <c r="K14" s="265"/>
      <c r="L14" s="265"/>
      <c r="M14" s="265"/>
      <c r="N14" s="265"/>
      <c r="O14" s="265"/>
      <c r="P14" s="265"/>
      <c r="Q14" s="265"/>
      <c r="R14" s="265"/>
      <c r="S14" s="265"/>
      <c r="T14" s="265"/>
      <c r="U14" s="26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5"/>
      <c r="C15" s="265"/>
      <c r="D15" s="265"/>
      <c r="E15" s="265"/>
      <c r="F15" s="265"/>
      <c r="G15" s="265"/>
      <c r="H15" s="265"/>
      <c r="I15" s="265"/>
      <c r="J15" s="265"/>
      <c r="K15" s="265"/>
      <c r="L15" s="265"/>
      <c r="M15" s="265"/>
      <c r="N15" s="265"/>
      <c r="O15" s="265"/>
      <c r="P15" s="265"/>
      <c r="Q15" s="265"/>
      <c r="R15" s="265"/>
      <c r="S15" s="265"/>
      <c r="T15" s="265"/>
      <c r="U15" s="26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3"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2">
      <c r="B17" s="265"/>
      <c r="C17" s="265"/>
      <c r="D17" s="265"/>
      <c r="E17" s="265"/>
      <c r="F17" s="265"/>
      <c r="G17" s="265"/>
      <c r="H17" s="265"/>
      <c r="I17" s="265"/>
      <c r="J17" s="265"/>
      <c r="K17" s="265"/>
      <c r="L17" s="265"/>
      <c r="M17" s="265"/>
      <c r="N17" s="265"/>
      <c r="O17" s="265"/>
      <c r="P17" s="265"/>
      <c r="Q17" s="265"/>
      <c r="R17" s="265"/>
      <c r="S17" s="265"/>
      <c r="T17" s="265"/>
      <c r="U17" s="265"/>
    </row>
    <row r="18" spans="2:21" ht="60" customHeight="1" x14ac:dyDescent="0.2">
      <c r="B18" s="265"/>
      <c r="C18" s="265"/>
      <c r="D18" s="265"/>
      <c r="E18" s="265"/>
      <c r="F18" s="265"/>
      <c r="G18" s="265"/>
      <c r="H18" s="265"/>
      <c r="I18" s="265"/>
      <c r="J18" s="265"/>
      <c r="K18" s="265"/>
      <c r="L18" s="265"/>
      <c r="M18" s="265"/>
      <c r="N18" s="265"/>
      <c r="O18" s="265"/>
      <c r="P18" s="265"/>
      <c r="Q18" s="265"/>
      <c r="R18" s="265"/>
      <c r="S18" s="265"/>
      <c r="T18" s="265"/>
      <c r="U18" s="265"/>
    </row>
    <row r="19" spans="2:21" ht="60" customHeight="1" x14ac:dyDescent="0.2">
      <c r="B19" s="265"/>
      <c r="C19" s="265"/>
      <c r="D19" s="265"/>
      <c r="E19" s="265"/>
      <c r="F19" s="265"/>
      <c r="G19" s="265"/>
      <c r="H19" s="265"/>
      <c r="I19" s="265"/>
      <c r="J19" s="265"/>
      <c r="K19" s="265"/>
      <c r="L19" s="265"/>
      <c r="M19" s="265"/>
      <c r="N19" s="265"/>
      <c r="O19" s="265"/>
      <c r="P19" s="265"/>
      <c r="Q19" s="265"/>
      <c r="R19" s="265"/>
      <c r="S19" s="265"/>
      <c r="T19" s="265"/>
      <c r="U19" s="26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79" t="s">
        <v>176</v>
      </c>
      <c r="C21" s="279"/>
      <c r="D21" s="279"/>
      <c r="E21" s="279"/>
      <c r="F21" s="279"/>
      <c r="G21" s="279"/>
      <c r="H21" s="279"/>
      <c r="I21" s="279"/>
      <c r="J21" s="279"/>
      <c r="K21" s="279"/>
      <c r="L21" s="279"/>
      <c r="M21" s="279"/>
      <c r="N21" s="279"/>
      <c r="O21" s="279"/>
      <c r="P21" s="279"/>
      <c r="Q21" s="279"/>
      <c r="R21" s="279"/>
      <c r="S21" s="279"/>
      <c r="T21" s="279"/>
      <c r="U21" s="279"/>
    </row>
    <row r="22" spans="2:21" ht="24.95" customHeight="1" x14ac:dyDescent="0.2">
      <c r="B22" s="280" t="s">
        <v>28</v>
      </c>
      <c r="C22" s="280"/>
      <c r="D22" s="280"/>
      <c r="E22" s="280"/>
      <c r="F22" s="280"/>
      <c r="G22" s="280"/>
      <c r="H22" s="280"/>
      <c r="I22" s="280"/>
      <c r="J22" s="280"/>
      <c r="K22" s="280"/>
      <c r="L22" s="280"/>
      <c r="M22" s="280"/>
      <c r="N22" s="280"/>
      <c r="O22" s="280"/>
      <c r="P22" s="280"/>
      <c r="Q22" s="280"/>
      <c r="R22" s="280"/>
      <c r="S22" s="280"/>
      <c r="T22" s="280"/>
      <c r="U22" s="280"/>
    </row>
    <row r="23" spans="2:21" ht="60" customHeight="1" x14ac:dyDescent="0.2">
      <c r="B23" s="265"/>
      <c r="C23" s="265"/>
      <c r="D23" s="265"/>
      <c r="E23" s="265"/>
      <c r="F23" s="265"/>
      <c r="G23" s="265"/>
      <c r="H23" s="265"/>
      <c r="I23" s="265"/>
      <c r="J23" s="265"/>
      <c r="K23" s="265"/>
      <c r="L23" s="265"/>
      <c r="M23" s="265"/>
      <c r="N23" s="265"/>
      <c r="O23" s="265"/>
      <c r="P23" s="265"/>
      <c r="Q23" s="265"/>
      <c r="R23" s="265"/>
      <c r="S23" s="265"/>
      <c r="T23" s="265"/>
      <c r="U23" s="265"/>
    </row>
    <row r="24" spans="2:21" ht="60" customHeight="1" x14ac:dyDescent="0.2">
      <c r="B24" s="265"/>
      <c r="C24" s="265"/>
      <c r="D24" s="265"/>
      <c r="E24" s="265"/>
      <c r="F24" s="265"/>
      <c r="G24" s="265"/>
      <c r="H24" s="265"/>
      <c r="I24" s="265"/>
      <c r="J24" s="265"/>
      <c r="K24" s="265"/>
      <c r="L24" s="265"/>
      <c r="M24" s="265"/>
      <c r="N24" s="265"/>
      <c r="O24" s="265"/>
      <c r="P24" s="265"/>
      <c r="Q24" s="265"/>
      <c r="R24" s="265"/>
      <c r="S24" s="265"/>
      <c r="T24" s="265"/>
      <c r="U24" s="265"/>
    </row>
    <row r="25" spans="2:21" s="15" customFormat="1" ht="24.95" customHeight="1" x14ac:dyDescent="0.25">
      <c r="B25" s="293"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2">
      <c r="B26" s="265"/>
      <c r="C26" s="265"/>
      <c r="D26" s="265"/>
      <c r="E26" s="265"/>
      <c r="F26" s="265"/>
      <c r="G26" s="265"/>
      <c r="H26" s="265"/>
      <c r="I26" s="265"/>
      <c r="J26" s="265"/>
      <c r="K26" s="265"/>
      <c r="L26" s="265"/>
      <c r="M26" s="265"/>
      <c r="N26" s="265"/>
      <c r="O26" s="265"/>
      <c r="P26" s="265"/>
      <c r="Q26" s="265"/>
      <c r="R26" s="265"/>
      <c r="S26" s="265"/>
      <c r="T26" s="265"/>
      <c r="U26" s="265"/>
    </row>
    <row r="27" spans="2:21" ht="60" customHeight="1" x14ac:dyDescent="0.2">
      <c r="B27" s="265"/>
      <c r="C27" s="265"/>
      <c r="D27" s="265"/>
      <c r="E27" s="265"/>
      <c r="F27" s="265"/>
      <c r="G27" s="265"/>
      <c r="H27" s="265"/>
      <c r="I27" s="265"/>
      <c r="J27" s="265"/>
      <c r="K27" s="265"/>
      <c r="L27" s="265"/>
      <c r="M27" s="265"/>
      <c r="N27" s="265"/>
      <c r="O27" s="265"/>
      <c r="P27" s="265"/>
      <c r="Q27" s="265"/>
      <c r="R27" s="265"/>
      <c r="S27" s="265"/>
      <c r="T27" s="265"/>
      <c r="U27" s="265"/>
    </row>
    <row r="28" spans="2:21" ht="60" customHeight="1" x14ac:dyDescent="0.2">
      <c r="B28" s="265"/>
      <c r="C28" s="265"/>
      <c r="D28" s="265"/>
      <c r="E28" s="265"/>
      <c r="F28" s="265"/>
      <c r="G28" s="265"/>
      <c r="H28" s="265"/>
      <c r="I28" s="265"/>
      <c r="J28" s="265"/>
      <c r="K28" s="265"/>
      <c r="L28" s="265"/>
      <c r="M28" s="265"/>
      <c r="N28" s="265"/>
      <c r="O28" s="265"/>
      <c r="P28" s="265"/>
      <c r="Q28" s="265"/>
      <c r="R28" s="265"/>
      <c r="S28" s="265"/>
      <c r="T28" s="265"/>
      <c r="U28" s="26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6" t="s">
        <v>176</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94" t="s">
        <v>28</v>
      </c>
      <c r="C31" s="295"/>
      <c r="D31" s="295"/>
      <c r="E31" s="295"/>
      <c r="F31" s="295"/>
      <c r="G31" s="295"/>
      <c r="H31" s="295"/>
      <c r="I31" s="295"/>
      <c r="J31" s="295"/>
      <c r="K31" s="295"/>
      <c r="L31" s="295"/>
      <c r="M31" s="295"/>
      <c r="N31" s="295"/>
      <c r="O31" s="295"/>
      <c r="P31" s="295"/>
      <c r="Q31" s="295"/>
      <c r="R31" s="295"/>
      <c r="S31" s="295"/>
      <c r="T31" s="295"/>
      <c r="U31" s="295"/>
    </row>
    <row r="32" spans="2:21" ht="60" customHeight="1" x14ac:dyDescent="0.2">
      <c r="B32" s="265"/>
      <c r="C32" s="265"/>
      <c r="D32" s="265"/>
      <c r="E32" s="265"/>
      <c r="F32" s="265"/>
      <c r="G32" s="265"/>
      <c r="H32" s="265"/>
      <c r="I32" s="265"/>
      <c r="J32" s="265"/>
      <c r="K32" s="265"/>
      <c r="L32" s="265"/>
      <c r="M32" s="265"/>
      <c r="N32" s="265"/>
      <c r="O32" s="265"/>
      <c r="P32" s="265"/>
      <c r="Q32" s="265"/>
      <c r="R32" s="265"/>
      <c r="S32" s="265"/>
      <c r="T32" s="265"/>
      <c r="U32" s="265"/>
    </row>
    <row r="33" spans="2:21" ht="60" customHeight="1" x14ac:dyDescent="0.2">
      <c r="B33" s="265"/>
      <c r="C33" s="265"/>
      <c r="D33" s="265"/>
      <c r="E33" s="265"/>
      <c r="F33" s="265"/>
      <c r="G33" s="265"/>
      <c r="H33" s="265"/>
      <c r="I33" s="265"/>
      <c r="J33" s="265"/>
      <c r="K33" s="265"/>
      <c r="L33" s="265"/>
      <c r="M33" s="265"/>
      <c r="N33" s="265"/>
      <c r="O33" s="265"/>
      <c r="P33" s="265"/>
      <c r="Q33" s="265"/>
      <c r="R33" s="265"/>
      <c r="S33" s="265"/>
      <c r="T33" s="265"/>
      <c r="U33" s="265"/>
    </row>
    <row r="34" spans="2:21" s="15" customFormat="1" ht="24.95" customHeight="1" x14ac:dyDescent="0.25">
      <c r="B34" s="293"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2">
      <c r="B35" s="265"/>
      <c r="C35" s="265"/>
      <c r="D35" s="265"/>
      <c r="E35" s="265"/>
      <c r="F35" s="265"/>
      <c r="G35" s="265"/>
      <c r="H35" s="265"/>
      <c r="I35" s="265"/>
      <c r="J35" s="265"/>
      <c r="K35" s="265"/>
      <c r="L35" s="265"/>
      <c r="M35" s="265"/>
      <c r="N35" s="265"/>
      <c r="O35" s="265"/>
      <c r="P35" s="265"/>
      <c r="Q35" s="265"/>
      <c r="R35" s="265"/>
      <c r="S35" s="265"/>
      <c r="T35" s="265"/>
      <c r="U35" s="265"/>
    </row>
    <row r="36" spans="2:21" ht="60" customHeight="1" x14ac:dyDescent="0.2">
      <c r="B36" s="265"/>
      <c r="C36" s="265"/>
      <c r="D36" s="265"/>
      <c r="E36" s="265"/>
      <c r="F36" s="265"/>
      <c r="G36" s="265"/>
      <c r="H36" s="265"/>
      <c r="I36" s="265"/>
      <c r="J36" s="265"/>
      <c r="K36" s="265"/>
      <c r="L36" s="265"/>
      <c r="M36" s="265"/>
      <c r="N36" s="265"/>
      <c r="O36" s="265"/>
      <c r="P36" s="265"/>
      <c r="Q36" s="265"/>
      <c r="R36" s="265"/>
      <c r="S36" s="265"/>
      <c r="T36" s="265"/>
      <c r="U36" s="265"/>
    </row>
    <row r="37" spans="2:21" ht="60" customHeight="1" x14ac:dyDescent="0.2">
      <c r="B37" s="265"/>
      <c r="C37" s="265"/>
      <c r="D37" s="265"/>
      <c r="E37" s="265"/>
      <c r="F37" s="265"/>
      <c r="G37" s="265"/>
      <c r="H37" s="265"/>
      <c r="I37" s="265"/>
      <c r="J37" s="265"/>
      <c r="K37" s="265"/>
      <c r="L37" s="265"/>
      <c r="M37" s="265"/>
      <c r="N37" s="265"/>
      <c r="O37" s="265"/>
      <c r="P37" s="265"/>
      <c r="Q37" s="265"/>
      <c r="R37" s="265"/>
      <c r="S37" s="265"/>
      <c r="T37" s="265"/>
      <c r="U37" s="265"/>
    </row>
    <row r="40" spans="2:21" x14ac:dyDescent="0.2">
      <c r="B40" s="291" t="s">
        <v>176</v>
      </c>
      <c r="C40" s="291"/>
      <c r="D40" s="291"/>
      <c r="E40" s="291"/>
      <c r="F40" s="291"/>
      <c r="G40" s="291"/>
      <c r="H40" s="291"/>
      <c r="I40" s="291"/>
      <c r="J40" s="291"/>
      <c r="K40" s="291"/>
      <c r="L40" s="291"/>
      <c r="M40" s="291"/>
      <c r="N40" s="291"/>
      <c r="O40" s="291"/>
      <c r="P40" s="291"/>
      <c r="Q40" s="291"/>
      <c r="R40" s="291"/>
      <c r="S40" s="291"/>
      <c r="T40" s="291"/>
      <c r="U40" s="291"/>
    </row>
    <row r="41" spans="2:21" ht="19.5" x14ac:dyDescent="0.2">
      <c r="B41" s="294" t="s">
        <v>28</v>
      </c>
      <c r="C41" s="295"/>
      <c r="D41" s="295"/>
      <c r="E41" s="295"/>
      <c r="F41" s="295"/>
      <c r="G41" s="295"/>
      <c r="H41" s="295"/>
      <c r="I41" s="295"/>
      <c r="J41" s="295"/>
      <c r="K41" s="295"/>
      <c r="L41" s="295"/>
      <c r="M41" s="295"/>
      <c r="N41" s="295"/>
      <c r="O41" s="295"/>
      <c r="P41" s="295"/>
      <c r="Q41" s="295"/>
      <c r="R41" s="295"/>
      <c r="S41" s="295"/>
      <c r="T41" s="295"/>
      <c r="U41" s="295"/>
    </row>
    <row r="42" spans="2:21" ht="62.25" customHeight="1" x14ac:dyDescent="0.2">
      <c r="B42" s="265"/>
      <c r="C42" s="265"/>
      <c r="D42" s="265"/>
      <c r="E42" s="265"/>
      <c r="F42" s="265"/>
      <c r="G42" s="265"/>
      <c r="H42" s="265"/>
      <c r="I42" s="265"/>
      <c r="J42" s="265"/>
      <c r="K42" s="265"/>
      <c r="L42" s="265"/>
      <c r="M42" s="265"/>
      <c r="N42" s="265"/>
      <c r="O42" s="265"/>
      <c r="P42" s="265"/>
      <c r="Q42" s="265"/>
      <c r="R42" s="265"/>
      <c r="S42" s="265"/>
      <c r="T42" s="265"/>
      <c r="U42" s="265"/>
    </row>
    <row r="43" spans="2:21" ht="64.5" customHeight="1" x14ac:dyDescent="0.2">
      <c r="B43" s="265"/>
      <c r="C43" s="265"/>
      <c r="D43" s="265"/>
      <c r="E43" s="265"/>
      <c r="F43" s="265"/>
      <c r="G43" s="265"/>
      <c r="H43" s="265"/>
      <c r="I43" s="265"/>
      <c r="J43" s="265"/>
      <c r="K43" s="265"/>
      <c r="L43" s="265"/>
      <c r="M43" s="265"/>
      <c r="N43" s="265"/>
      <c r="O43" s="265"/>
      <c r="P43" s="265"/>
      <c r="Q43" s="265"/>
      <c r="R43" s="265"/>
      <c r="S43" s="265"/>
      <c r="T43" s="265"/>
      <c r="U43" s="265"/>
    </row>
    <row r="44" spans="2:21" ht="19.5" x14ac:dyDescent="0.2">
      <c r="B44" s="293" t="s">
        <v>123</v>
      </c>
      <c r="C44" s="293"/>
      <c r="D44" s="293"/>
      <c r="E44" s="293"/>
      <c r="F44" s="293"/>
      <c r="G44" s="293"/>
      <c r="H44" s="293"/>
      <c r="I44" s="293"/>
      <c r="J44" s="293"/>
      <c r="K44" s="293"/>
      <c r="L44" s="293"/>
      <c r="M44" s="293"/>
      <c r="N44" s="293"/>
      <c r="O44" s="293"/>
      <c r="P44" s="293"/>
      <c r="Q44" s="293"/>
      <c r="R44" s="293"/>
      <c r="S44" s="293"/>
      <c r="T44" s="293"/>
      <c r="U44" s="293"/>
    </row>
    <row r="45" spans="2:21" ht="54.75" customHeight="1" x14ac:dyDescent="0.2">
      <c r="B45" s="265"/>
      <c r="C45" s="265"/>
      <c r="D45" s="265"/>
      <c r="E45" s="265"/>
      <c r="F45" s="265"/>
      <c r="G45" s="265"/>
      <c r="H45" s="265"/>
      <c r="I45" s="265"/>
      <c r="J45" s="265"/>
      <c r="K45" s="265"/>
      <c r="L45" s="265"/>
      <c r="M45" s="265"/>
      <c r="N45" s="265"/>
      <c r="O45" s="265"/>
      <c r="P45" s="265"/>
      <c r="Q45" s="265"/>
      <c r="R45" s="265"/>
      <c r="S45" s="265"/>
      <c r="T45" s="265"/>
      <c r="U45" s="265"/>
    </row>
    <row r="46" spans="2:21" ht="61.5" customHeight="1" x14ac:dyDescent="0.2">
      <c r="B46" s="265"/>
      <c r="C46" s="265"/>
      <c r="D46" s="265"/>
      <c r="E46" s="265"/>
      <c r="F46" s="265"/>
      <c r="G46" s="265"/>
      <c r="H46" s="265"/>
      <c r="I46" s="265"/>
      <c r="J46" s="265"/>
      <c r="K46" s="265"/>
      <c r="L46" s="265"/>
      <c r="M46" s="265"/>
      <c r="N46" s="265"/>
      <c r="O46" s="265"/>
      <c r="P46" s="265"/>
      <c r="Q46" s="265"/>
      <c r="R46" s="265"/>
      <c r="S46" s="265"/>
      <c r="T46" s="265"/>
      <c r="U46" s="265"/>
    </row>
    <row r="47" spans="2:21" ht="64.5" customHeight="1" x14ac:dyDescent="0.2">
      <c r="B47" s="265"/>
      <c r="C47" s="265"/>
      <c r="D47" s="265"/>
      <c r="E47" s="265"/>
      <c r="F47" s="265"/>
      <c r="G47" s="265"/>
      <c r="H47" s="265"/>
      <c r="I47" s="265"/>
      <c r="J47" s="265"/>
      <c r="K47" s="265"/>
      <c r="L47" s="265"/>
      <c r="M47" s="265"/>
      <c r="N47" s="265"/>
      <c r="O47" s="265"/>
      <c r="P47" s="265"/>
      <c r="Q47" s="265"/>
      <c r="R47" s="265"/>
      <c r="S47" s="265"/>
      <c r="T47" s="265"/>
      <c r="U47" s="26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rafael_jaramillo_diaz@hotmail.com</cp:lastModifiedBy>
  <cp:lastPrinted>2011-10-07T14:16:27Z</cp:lastPrinted>
  <dcterms:created xsi:type="dcterms:W3CDTF">2010-02-23T19:10:51Z</dcterms:created>
  <dcterms:modified xsi:type="dcterms:W3CDTF">2025-04-09T14:27:41Z</dcterms:modified>
</cp:coreProperties>
</file>