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cuments\"/>
    </mc:Choice>
  </mc:AlternateContent>
  <bookViews>
    <workbookView xWindow="-120" yWindow="-120" windowWidth="20730" windowHeight="11310" tabRatio="682"/>
  </bookViews>
  <sheets>
    <sheet name="INICIO" sheetId="14" r:id="rId1"/>
    <sheet name="REVI_IDENT" sheetId="1" r:id="rId2"/>
    <sheet name="CONTEXTO" sheetId="2" r:id="rId3"/>
    <sheet name="AUTOEVA" sheetId="3" r:id="rId4"/>
    <sheet name="ConAUTO" sheetId="9" r:id="rId5"/>
    <sheet name="OBJS" sheetId="4" r:id="rId6"/>
    <sheet name="MET_IND" sheetId="5" r:id="rId7"/>
    <sheet name="ACCS" sheetId="6" r:id="rId8"/>
    <sheet name="TARS"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4" l="1"/>
  <c r="B13" i="4"/>
  <c r="B11" i="4"/>
  <c r="B9" i="4"/>
  <c r="B7" i="4"/>
  <c r="B5" i="4"/>
  <c r="M84" i="3" l="1"/>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C7" i="5"/>
  <c r="E15" i="4"/>
  <c r="E13" i="4"/>
  <c r="E11" i="4"/>
  <c r="E9" i="4"/>
  <c r="E7" i="4"/>
  <c r="E5" i="4"/>
  <c r="B15" i="5" l="1"/>
  <c r="C9" i="5" l="1"/>
  <c r="C6" i="5" l="1"/>
  <c r="C8" i="5"/>
  <c r="A5" i="7"/>
  <c r="A9" i="7"/>
  <c r="A13" i="7"/>
  <c r="A17" i="7"/>
  <c r="A21" i="7"/>
  <c r="A25" i="7"/>
  <c r="A29" i="7"/>
  <c r="A33" i="7"/>
  <c r="A37" i="7"/>
  <c r="A41" i="7"/>
  <c r="A45" i="7"/>
  <c r="A49" i="7"/>
  <c r="A53" i="7"/>
  <c r="A57" i="7"/>
  <c r="A61" i="7"/>
  <c r="A65" i="7"/>
  <c r="A69" i="7"/>
  <c r="A73" i="7"/>
  <c r="A77" i="7"/>
  <c r="A81" i="7"/>
  <c r="A85" i="7"/>
  <c r="A89" i="7"/>
  <c r="A93" i="7"/>
  <c r="A97" i="7"/>
  <c r="A101" i="7"/>
  <c r="A105" i="7"/>
  <c r="A109" i="7"/>
  <c r="A113" i="7"/>
  <c r="A117" i="7"/>
  <c r="A121" i="7"/>
  <c r="A125" i="7"/>
  <c r="A129" i="7"/>
  <c r="A133" i="7"/>
  <c r="A137" i="7"/>
  <c r="A141" i="7"/>
  <c r="A145" i="7"/>
  <c r="A149" i="7"/>
  <c r="A153" i="7"/>
  <c r="A157" i="7"/>
  <c r="A161" i="7"/>
  <c r="A165" i="7"/>
  <c r="A169" i="7"/>
  <c r="A173" i="7"/>
  <c r="A177" i="7"/>
  <c r="A181" i="7"/>
  <c r="A185" i="7"/>
  <c r="A189" i="7"/>
  <c r="A195" i="7"/>
  <c r="A6" i="6"/>
  <c r="A8" i="6"/>
  <c r="A10" i="6"/>
  <c r="A12" i="6"/>
  <c r="A14" i="6"/>
  <c r="A16" i="6"/>
  <c r="A18" i="6"/>
  <c r="A20" i="6"/>
  <c r="A22" i="6"/>
  <c r="A24" i="6"/>
  <c r="A26" i="6"/>
  <c r="A28" i="6"/>
  <c r="A30" i="6"/>
  <c r="A32" i="6"/>
  <c r="A34" i="6"/>
  <c r="A36" i="6"/>
  <c r="A38" i="6"/>
  <c r="A40" i="6"/>
  <c r="A42" i="6"/>
  <c r="A44" i="6"/>
  <c r="A46" i="6"/>
  <c r="A48" i="6"/>
  <c r="A50" i="6"/>
  <c r="A52" i="6"/>
  <c r="B5" i="5"/>
  <c r="C5" i="5"/>
  <c r="B7" i="5"/>
  <c r="B9" i="5"/>
  <c r="C10" i="5"/>
  <c r="B11" i="5"/>
  <c r="C11" i="5"/>
  <c r="C12" i="5"/>
  <c r="B13" i="5"/>
  <c r="C13" i="5"/>
  <c r="C14" i="5"/>
  <c r="C15" i="5"/>
  <c r="C16" i="5"/>
  <c r="B17" i="5"/>
  <c r="C17" i="5"/>
  <c r="C18" i="5"/>
  <c r="B19" i="5"/>
  <c r="C19" i="5"/>
  <c r="C20" i="5"/>
  <c r="B21" i="5"/>
  <c r="C21" i="5"/>
  <c r="C22" i="5"/>
  <c r="B23" i="5"/>
  <c r="C23" i="5"/>
  <c r="C24" i="5"/>
  <c r="B25" i="5"/>
  <c r="C25" i="5"/>
  <c r="C26" i="5"/>
  <c r="B27" i="5"/>
  <c r="C27" i="5"/>
  <c r="C28" i="5"/>
  <c r="Q6" i="3"/>
  <c r="Q7" i="3"/>
  <c r="Q8" i="3"/>
  <c r="Q9" i="3"/>
  <c r="Q10" i="3"/>
  <c r="Q11" i="3"/>
  <c r="Q12" i="3"/>
  <c r="Q23" i="3"/>
  <c r="Q24" i="3"/>
  <c r="Q25" i="3"/>
  <c r="Q26" i="3"/>
  <c r="Q27" i="3"/>
  <c r="Q28" i="3"/>
  <c r="Q29" i="3"/>
  <c r="Q30" i="3"/>
  <c r="Q31" i="3"/>
  <c r="Q32" i="3"/>
  <c r="Q35" i="3"/>
  <c r="Q36" i="3"/>
  <c r="Q39" i="3"/>
  <c r="Q40" i="3"/>
  <c r="Q41" i="3"/>
  <c r="Q44" i="3"/>
  <c r="Q45" i="3"/>
  <c r="Q46" i="3"/>
  <c r="Q47" i="3"/>
  <c r="Q48" i="3"/>
  <c r="Q49" i="3"/>
  <c r="Q50" i="3"/>
  <c r="Q51" i="3"/>
  <c r="Q52" i="3"/>
  <c r="Q53" i="3"/>
  <c r="Q54" i="3"/>
  <c r="Q55" i="3"/>
  <c r="Q56" i="3"/>
  <c r="Q57" i="3"/>
  <c r="Q58" i="3"/>
  <c r="Q59" i="3"/>
  <c r="Q60" i="3"/>
  <c r="Q61" i="3"/>
  <c r="Q62" i="3"/>
  <c r="Q67" i="3"/>
  <c r="Q68" i="3"/>
  <c r="Q69" i="3"/>
  <c r="Q70" i="3"/>
  <c r="Q71" i="3"/>
  <c r="Q72" i="3"/>
  <c r="Q73" i="3"/>
  <c r="Q80" i="3"/>
  <c r="Q81" i="3"/>
  <c r="Q82" i="3"/>
  <c r="Q83" i="3"/>
  <c r="Q84" i="3"/>
  <c r="Q85" i="3"/>
  <c r="Q86" i="3"/>
  <c r="Q87" i="3"/>
  <c r="Q88" i="3"/>
  <c r="Q89" i="3"/>
  <c r="Q90" i="3"/>
  <c r="Q91" i="3"/>
  <c r="Q92" i="3"/>
  <c r="Q93" i="3"/>
  <c r="Q94" i="3"/>
  <c r="Q95" i="3"/>
  <c r="Q96" i="3"/>
  <c r="Q97" i="3"/>
  <c r="Q98" i="3"/>
  <c r="F9" i="2"/>
  <c r="F16" i="2"/>
  <c r="F22" i="2"/>
  <c r="F39" i="2"/>
  <c r="F41" i="1"/>
  <c r="F42" i="1"/>
  <c r="F43" i="1"/>
  <c r="F44" i="1"/>
  <c r="F45" i="1"/>
  <c r="E55" i="1"/>
  <c r="E61" i="1"/>
</calcChain>
</file>

<file path=xl/comments1.xml><?xml version="1.0" encoding="utf-8"?>
<comments xmlns="http://schemas.openxmlformats.org/spreadsheetml/2006/main">
  <authors>
    <author>MFIGUEROA</author>
  </authors>
  <commentList>
    <comment ref="L4" authorId="0" shapeId="0">
      <text>
        <r>
          <rPr>
            <b/>
            <sz val="9"/>
            <color indexed="81"/>
            <rFont val="Tahoma"/>
            <family val="2"/>
          </rPr>
          <t>MFIGUEROA:</t>
        </r>
        <r>
          <rPr>
            <sz val="9"/>
            <color indexed="81"/>
            <rFont val="Tahoma"/>
            <family val="2"/>
          </rPr>
          <t xml:space="preserve">
Con lo que cuenta actualmente , cuantos docentes ya estan capacitados...</t>
        </r>
      </text>
    </comment>
    <comment ref="O4" authorId="0" shapeId="0">
      <text>
        <r>
          <rPr>
            <b/>
            <sz val="9"/>
            <color indexed="81"/>
            <rFont val="Tahoma"/>
            <family val="2"/>
          </rPr>
          <t>MFIGUEROA:</t>
        </r>
        <r>
          <rPr>
            <sz val="9"/>
            <color indexed="81"/>
            <rFont val="Tahoma"/>
            <family val="2"/>
          </rPr>
          <t xml:space="preserve">
De donde toman el dato de cuantos docentes se capacitaran…..puede ser de Registro de docentes de la Institución...</t>
        </r>
      </text>
    </comment>
  </commentList>
</comments>
</file>

<file path=xl/comments2.xml><?xml version="1.0" encoding="utf-8"?>
<comments xmlns="http://schemas.openxmlformats.org/spreadsheetml/2006/main">
  <authors>
    <author>MFIGUEROA</author>
  </authors>
  <commentList>
    <comment ref="I5" authorId="0" shapeId="0">
      <text>
        <r>
          <rPr>
            <b/>
            <sz val="9"/>
            <color indexed="81"/>
            <rFont val="Tahoma"/>
            <family val="2"/>
          </rPr>
          <t>MFIGUEROA:</t>
        </r>
        <r>
          <rPr>
            <sz val="9"/>
            <color indexed="81"/>
            <rFont val="Tahoma"/>
            <family val="2"/>
          </rPr>
          <t xml:space="preserve">
DESCRIBIR  DETALLADAMENTE EN QUE SE GASTO EL RECURSO FINANCIERO.</t>
        </r>
      </text>
    </comment>
    <comment ref="A6" authorId="0" shapeId="0">
      <text>
        <r>
          <rPr>
            <b/>
            <sz val="9"/>
            <color indexed="81"/>
            <rFont val="Tahoma"/>
            <family val="2"/>
          </rPr>
          <t>MFIGUEROA:</t>
        </r>
        <r>
          <rPr>
            <sz val="9"/>
            <color indexed="81"/>
            <rFont val="Tahoma"/>
            <family val="2"/>
          </rPr>
          <t xml:space="preserve">
META 1 OBJETIVO 1</t>
        </r>
      </text>
    </comment>
    <comment ref="A8" authorId="0" shapeId="0">
      <text>
        <r>
          <rPr>
            <b/>
            <sz val="9"/>
            <color indexed="81"/>
            <rFont val="Tahoma"/>
            <family val="2"/>
          </rPr>
          <t>MFIGUEROA:</t>
        </r>
        <r>
          <rPr>
            <sz val="9"/>
            <color indexed="81"/>
            <rFont val="Tahoma"/>
            <family val="2"/>
          </rPr>
          <t xml:space="preserve">
META 2 OBJETIVO 1</t>
        </r>
      </text>
    </comment>
    <comment ref="A10" authorId="0" shapeId="0">
      <text>
        <r>
          <rPr>
            <b/>
            <sz val="9"/>
            <color indexed="81"/>
            <rFont val="Tahoma"/>
            <family val="2"/>
          </rPr>
          <t>MFIGUEROA:</t>
        </r>
        <r>
          <rPr>
            <sz val="9"/>
            <color indexed="81"/>
            <rFont val="Tahoma"/>
            <family val="2"/>
          </rPr>
          <t xml:space="preserve">
META 1 OBJETIVO2</t>
        </r>
      </text>
    </comment>
    <comment ref="A12" authorId="0" shapeId="0">
      <text>
        <r>
          <rPr>
            <b/>
            <sz val="9"/>
            <color indexed="81"/>
            <rFont val="Tahoma"/>
            <family val="2"/>
          </rPr>
          <t>MFIGUEROA:</t>
        </r>
        <r>
          <rPr>
            <sz val="9"/>
            <color indexed="81"/>
            <rFont val="Tahoma"/>
            <family val="2"/>
          </rPr>
          <t xml:space="preserve">
META 2  OBJETIVO 2
</t>
        </r>
      </text>
    </comment>
    <comment ref="A14" authorId="0" shapeId="0">
      <text>
        <r>
          <rPr>
            <b/>
            <sz val="9"/>
            <color indexed="81"/>
            <rFont val="Tahoma"/>
            <family val="2"/>
          </rPr>
          <t>MFIGUEROA:</t>
        </r>
        <r>
          <rPr>
            <sz val="9"/>
            <color indexed="81"/>
            <rFont val="Tahoma"/>
            <family val="2"/>
          </rPr>
          <t xml:space="preserve">
META 1 OBJETIVO 3</t>
        </r>
      </text>
    </comment>
    <comment ref="A16" authorId="0" shapeId="0">
      <text>
        <r>
          <rPr>
            <b/>
            <sz val="9"/>
            <color indexed="81"/>
            <rFont val="Tahoma"/>
            <family val="2"/>
          </rPr>
          <t>MFIGUEROA:</t>
        </r>
        <r>
          <rPr>
            <sz val="9"/>
            <color indexed="81"/>
            <rFont val="Tahoma"/>
            <family val="2"/>
          </rPr>
          <t xml:space="preserve">
META 2 OBJETIVO 3</t>
        </r>
      </text>
    </comment>
    <comment ref="A18" authorId="0" shapeId="0">
      <text>
        <r>
          <rPr>
            <b/>
            <sz val="9"/>
            <color indexed="81"/>
            <rFont val="Tahoma"/>
            <family val="2"/>
          </rPr>
          <t>MFIGUEROA:</t>
        </r>
        <r>
          <rPr>
            <sz val="9"/>
            <color indexed="81"/>
            <rFont val="Tahoma"/>
            <family val="2"/>
          </rPr>
          <t xml:space="preserve">
META 1 OBJETIVO 4</t>
        </r>
      </text>
    </comment>
    <comment ref="A20" authorId="0" shapeId="0">
      <text>
        <r>
          <rPr>
            <b/>
            <sz val="9"/>
            <color indexed="81"/>
            <rFont val="Tahoma"/>
            <family val="2"/>
          </rPr>
          <t>MFIGUEROA:</t>
        </r>
        <r>
          <rPr>
            <sz val="9"/>
            <color indexed="81"/>
            <rFont val="Tahoma"/>
            <family val="2"/>
          </rPr>
          <t xml:space="preserve">
META 2 OBJETIVO 4</t>
        </r>
      </text>
    </comment>
    <comment ref="A22" authorId="0" shapeId="0">
      <text>
        <r>
          <rPr>
            <b/>
            <sz val="9"/>
            <color indexed="81"/>
            <rFont val="Tahoma"/>
            <family val="2"/>
          </rPr>
          <t>MFIGUEROA:</t>
        </r>
        <r>
          <rPr>
            <sz val="9"/>
            <color indexed="81"/>
            <rFont val="Tahoma"/>
            <family val="2"/>
          </rPr>
          <t xml:space="preserve">
META 1 OBJETIVO 5</t>
        </r>
      </text>
    </comment>
    <comment ref="A24" authorId="0" shapeId="0">
      <text>
        <r>
          <rPr>
            <b/>
            <sz val="9"/>
            <color indexed="81"/>
            <rFont val="Tahoma"/>
            <family val="2"/>
          </rPr>
          <t>MFIGUEROA:</t>
        </r>
        <r>
          <rPr>
            <sz val="9"/>
            <color indexed="81"/>
            <rFont val="Tahoma"/>
            <family val="2"/>
          </rPr>
          <t xml:space="preserve">
META 2 OBJETIVO 5</t>
        </r>
      </text>
    </comment>
    <comment ref="A26" authorId="0" shapeId="0">
      <text>
        <r>
          <rPr>
            <b/>
            <sz val="9"/>
            <color indexed="81"/>
            <rFont val="Tahoma"/>
            <family val="2"/>
          </rPr>
          <t>MFIGUEROA:</t>
        </r>
        <r>
          <rPr>
            <sz val="9"/>
            <color indexed="81"/>
            <rFont val="Tahoma"/>
            <family val="2"/>
          </rPr>
          <t xml:space="preserve">
META 1 OBJETIVO 6</t>
        </r>
      </text>
    </comment>
    <comment ref="A28" authorId="0" shapeId="0">
      <text>
        <r>
          <rPr>
            <b/>
            <sz val="9"/>
            <color indexed="81"/>
            <rFont val="Tahoma"/>
            <family val="2"/>
          </rPr>
          <t>MFIGUEROA:</t>
        </r>
        <r>
          <rPr>
            <sz val="9"/>
            <color indexed="81"/>
            <rFont val="Tahoma"/>
            <family val="2"/>
          </rPr>
          <t xml:space="preserve">
META 2 OBJETIVO 6 </t>
        </r>
      </text>
    </comment>
    <comment ref="A30" authorId="0" shapeId="0">
      <text>
        <r>
          <rPr>
            <b/>
            <sz val="9"/>
            <color indexed="81"/>
            <rFont val="Tahoma"/>
            <family val="2"/>
          </rPr>
          <t>MFIGUEROA:</t>
        </r>
        <r>
          <rPr>
            <sz val="9"/>
            <color indexed="81"/>
            <rFont val="Tahoma"/>
            <family val="2"/>
          </rPr>
          <t xml:space="preserve">
META 1 OBJTIVO 7 </t>
        </r>
      </text>
    </comment>
    <comment ref="A32" authorId="0" shapeId="0">
      <text>
        <r>
          <rPr>
            <b/>
            <sz val="9"/>
            <color indexed="81"/>
            <rFont val="Tahoma"/>
            <family val="2"/>
          </rPr>
          <t>MFIGUEROA:</t>
        </r>
        <r>
          <rPr>
            <sz val="9"/>
            <color indexed="81"/>
            <rFont val="Tahoma"/>
            <family val="2"/>
          </rPr>
          <t xml:space="preserve">
META 2 OBJTIVO 7</t>
        </r>
      </text>
    </comment>
    <comment ref="A34" authorId="0" shapeId="0">
      <text>
        <r>
          <rPr>
            <b/>
            <sz val="9"/>
            <color indexed="81"/>
            <rFont val="Tahoma"/>
            <family val="2"/>
          </rPr>
          <t>MFIGUEROA:</t>
        </r>
        <r>
          <rPr>
            <sz val="9"/>
            <color indexed="81"/>
            <rFont val="Tahoma"/>
            <family val="2"/>
          </rPr>
          <t xml:space="preserve">
META 1 OBJETIVO 8</t>
        </r>
      </text>
    </comment>
    <comment ref="A36" authorId="0" shapeId="0">
      <text>
        <r>
          <rPr>
            <b/>
            <sz val="9"/>
            <color indexed="81"/>
            <rFont val="Tahoma"/>
            <family val="2"/>
          </rPr>
          <t>MFIGUEROA:</t>
        </r>
        <r>
          <rPr>
            <sz val="9"/>
            <color indexed="81"/>
            <rFont val="Tahoma"/>
            <family val="2"/>
          </rPr>
          <t xml:space="preserve">
META 2 OBJETIVO 8</t>
        </r>
      </text>
    </comment>
    <comment ref="A38" authorId="0" shapeId="0">
      <text>
        <r>
          <rPr>
            <b/>
            <sz val="9"/>
            <color indexed="81"/>
            <rFont val="Tahoma"/>
            <family val="2"/>
          </rPr>
          <t>MFIGUEROA:</t>
        </r>
        <r>
          <rPr>
            <sz val="9"/>
            <color indexed="81"/>
            <rFont val="Tahoma"/>
            <family val="2"/>
          </rPr>
          <t xml:space="preserve">
META 1 OBJETIVO 9</t>
        </r>
      </text>
    </comment>
    <comment ref="A40" authorId="0" shapeId="0">
      <text>
        <r>
          <rPr>
            <b/>
            <sz val="9"/>
            <color indexed="81"/>
            <rFont val="Tahoma"/>
            <family val="2"/>
          </rPr>
          <t>MFIGUEROA:</t>
        </r>
        <r>
          <rPr>
            <sz val="9"/>
            <color indexed="81"/>
            <rFont val="Tahoma"/>
            <family val="2"/>
          </rPr>
          <t xml:space="preserve">
META 2 OBJETIVO 9</t>
        </r>
      </text>
    </comment>
    <comment ref="A42" authorId="0" shapeId="0">
      <text>
        <r>
          <rPr>
            <b/>
            <sz val="9"/>
            <color indexed="81"/>
            <rFont val="Tahoma"/>
            <family val="2"/>
          </rPr>
          <t>MFIGUEROA:</t>
        </r>
        <r>
          <rPr>
            <sz val="9"/>
            <color indexed="81"/>
            <rFont val="Tahoma"/>
            <family val="2"/>
          </rPr>
          <t xml:space="preserve">
META 1 OBJETIVO 10</t>
        </r>
      </text>
    </comment>
    <comment ref="A44" authorId="0" shapeId="0">
      <text>
        <r>
          <rPr>
            <b/>
            <sz val="9"/>
            <color indexed="81"/>
            <rFont val="Tahoma"/>
            <family val="2"/>
          </rPr>
          <t>MFIGUEROA:</t>
        </r>
        <r>
          <rPr>
            <sz val="9"/>
            <color indexed="81"/>
            <rFont val="Tahoma"/>
            <family val="2"/>
          </rPr>
          <t xml:space="preserve">
META 2 OBJETIVO 10</t>
        </r>
      </text>
    </comment>
    <comment ref="A46" authorId="0" shapeId="0">
      <text>
        <r>
          <rPr>
            <b/>
            <sz val="9"/>
            <color indexed="81"/>
            <rFont val="Tahoma"/>
            <family val="2"/>
          </rPr>
          <t>MFIGUEROA:</t>
        </r>
        <r>
          <rPr>
            <sz val="9"/>
            <color indexed="81"/>
            <rFont val="Tahoma"/>
            <family val="2"/>
          </rPr>
          <t xml:space="preserve">
META 1 OBJETIVO 11</t>
        </r>
      </text>
    </comment>
    <comment ref="A48" authorId="0" shapeId="0">
      <text>
        <r>
          <rPr>
            <b/>
            <sz val="9"/>
            <color indexed="81"/>
            <rFont val="Tahoma"/>
            <family val="2"/>
          </rPr>
          <t>MFIGUEROA:</t>
        </r>
        <r>
          <rPr>
            <sz val="9"/>
            <color indexed="81"/>
            <rFont val="Tahoma"/>
            <family val="2"/>
          </rPr>
          <t xml:space="preserve">
META 2 OBJETIVO 11</t>
        </r>
      </text>
    </comment>
    <comment ref="A50" authorId="0" shapeId="0">
      <text>
        <r>
          <rPr>
            <b/>
            <sz val="9"/>
            <color indexed="81"/>
            <rFont val="Tahoma"/>
            <family val="2"/>
          </rPr>
          <t>MFIGUEROA:</t>
        </r>
        <r>
          <rPr>
            <sz val="9"/>
            <color indexed="81"/>
            <rFont val="Tahoma"/>
            <family val="2"/>
          </rPr>
          <t xml:space="preserve">
META 1 OBJETIVO12</t>
        </r>
      </text>
    </comment>
    <comment ref="A52" authorId="0" shapeId="0">
      <text>
        <r>
          <rPr>
            <b/>
            <sz val="9"/>
            <color indexed="81"/>
            <rFont val="Tahoma"/>
            <family val="2"/>
          </rPr>
          <t>MFIGUEROA:</t>
        </r>
        <r>
          <rPr>
            <sz val="9"/>
            <color indexed="81"/>
            <rFont val="Tahoma"/>
            <family val="2"/>
          </rPr>
          <t xml:space="preserve">
META 2 OBJETIVO 12</t>
        </r>
      </text>
    </comment>
  </commentList>
</comments>
</file>

<file path=xl/comments3.xml><?xml version="1.0" encoding="utf-8"?>
<comments xmlns="http://schemas.openxmlformats.org/spreadsheetml/2006/main">
  <authors>
    <author>MFIGUEROA</author>
  </authors>
  <commentList>
    <comment ref="A5" authorId="0" shapeId="0">
      <text>
        <r>
          <rPr>
            <b/>
            <sz val="9"/>
            <color indexed="81"/>
            <rFont val="Tahoma"/>
            <family val="2"/>
          </rPr>
          <t>MFIGUEROA:</t>
        </r>
        <r>
          <rPr>
            <sz val="9"/>
            <color indexed="81"/>
            <rFont val="Tahoma"/>
            <family val="2"/>
          </rPr>
          <t xml:space="preserve">
META 1 ACCION 1</t>
        </r>
      </text>
    </comment>
    <comment ref="A9" authorId="0" shapeId="0">
      <text>
        <r>
          <rPr>
            <b/>
            <sz val="9"/>
            <color indexed="81"/>
            <rFont val="Tahoma"/>
            <family val="2"/>
          </rPr>
          <t>MFIGUEROA:</t>
        </r>
        <r>
          <rPr>
            <sz val="9"/>
            <color indexed="81"/>
            <rFont val="Tahoma"/>
            <family val="2"/>
          </rPr>
          <t xml:space="preserve">
META 1 ACCIÓN 2</t>
        </r>
      </text>
    </comment>
    <comment ref="A13" authorId="0" shapeId="0">
      <text>
        <r>
          <rPr>
            <b/>
            <sz val="9"/>
            <color indexed="81"/>
            <rFont val="Tahoma"/>
            <family val="2"/>
          </rPr>
          <t>MFIGUEROA:</t>
        </r>
        <r>
          <rPr>
            <sz val="9"/>
            <color indexed="81"/>
            <rFont val="Tahoma"/>
            <family val="2"/>
          </rPr>
          <t xml:space="preserve">
META 3 ACCIÓN 1</t>
        </r>
      </text>
    </comment>
    <comment ref="A17" authorId="0" shapeId="0">
      <text>
        <r>
          <rPr>
            <b/>
            <sz val="9"/>
            <color indexed="81"/>
            <rFont val="Tahoma"/>
            <family val="2"/>
          </rPr>
          <t>MFIGUEROA:</t>
        </r>
        <r>
          <rPr>
            <sz val="9"/>
            <color indexed="81"/>
            <rFont val="Tahoma"/>
            <family val="2"/>
          </rPr>
          <t xml:space="preserve">
META 3 ACCION 2</t>
        </r>
      </text>
    </comment>
  </commentList>
</comments>
</file>

<file path=xl/sharedStrings.xml><?xml version="1.0" encoding="utf-8"?>
<sst xmlns="http://schemas.openxmlformats.org/spreadsheetml/2006/main" count="793" uniqueCount="578">
  <si>
    <t>MACROPROCESO D. GESTIÓN DE LA CALIDAD DEL SERVICIO EDUCATIVO EN EDUCACIÓN PRE-ESCOLAR, BÁSICA Y MEDIA</t>
  </si>
  <si>
    <t>D02.03.F01</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</si>
  <si>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</si>
  <si>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</si>
  <si>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</si>
  <si>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</si>
  <si>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</si>
  <si>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</si>
  <si>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</si>
  <si>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Código DANE</t>
  </si>
  <si>
    <t>Dirección</t>
  </si>
  <si>
    <t>Municipio</t>
  </si>
  <si>
    <t>Correo electronico</t>
  </si>
  <si>
    <t>Tel</t>
  </si>
  <si>
    <t>Rector o Director</t>
  </si>
  <si>
    <t>Horizonte</t>
  </si>
  <si>
    <t xml:space="preserve">DESCRIPCIÓN EQUIPO DE CALIDAD </t>
  </si>
  <si>
    <t>NOMBRE</t>
  </si>
  <si>
    <t>CARGO</t>
  </si>
  <si>
    <t>E-MAIL</t>
  </si>
  <si>
    <t>LIDERES DEL PLAN DE MEJORAMIENTO - SEGUIMIENTO Y EVALUACIÓN</t>
  </si>
  <si>
    <t>GESTIÓN</t>
  </si>
  <si>
    <t>Revisión de Identidad Institucional</t>
  </si>
  <si>
    <t>Comparación del PEI y el Funcionamiento del EE</t>
  </si>
  <si>
    <t>Para responder las preguntas de APOYO asociadas a la Comparacion, consulte el PEI, tomando en cuenta el enunciado de la MISION, VISION, PRINCIPIOS INSTITUCIONALES Y OBJETIVOS</t>
  </si>
  <si>
    <t>PREGUNTAS</t>
  </si>
  <si>
    <t>RESPUESTA</t>
  </si>
  <si>
    <t xml:space="preserve">¿Hacia dónde queremos llegar en los próximos 3 años? </t>
  </si>
  <si>
    <t>¿Qué estamos haciendo para cumplir nuestra misión?</t>
  </si>
  <si>
    <t>El PEI, PIER o PEC: ¿ha constituido un referente para el funcionamiento del Establecimiento Educativo?</t>
  </si>
  <si>
    <t>¿De qué manera lo que hacemos contribuye al logro de nuestros propósitos institucionales?</t>
  </si>
  <si>
    <r>
      <rPr>
        <b/>
        <sz val="12"/>
        <color indexed="8"/>
        <rFont val="Times New Roman"/>
        <family val="1"/>
      </rPr>
      <t xml:space="preserve"> </t>
    </r>
    <r>
      <rPr>
        <b/>
        <sz val="12"/>
        <color indexed="8"/>
        <rFont val="Arial"/>
        <family val="2"/>
      </rPr>
      <t xml:space="preserve"> Análisis de la pertinencia del PEI con relación al contexto</t>
    </r>
  </si>
  <si>
    <t>Para EFECTUAR el Analisis de Pertinencia, diligenciar inicialmente la Hoja "CONTEXTO" y luego contestar las siguientes preguntas de APOYO</t>
  </si>
  <si>
    <t>¿El PEI de nuestro establecimiento está actualizado con respecto a los estándares básicos de competencias y a otros referentes nacionales?</t>
  </si>
  <si>
    <t>¿Las características sociales, económicas y culturales de los estudiantes y sus familias son consideradas en nuestro PEI?</t>
  </si>
  <si>
    <t>El PEI,ETNO o PEC ¿Cómo aborda las diferencias económicas, sociales y culturales de la comunidad educativa?</t>
  </si>
  <si>
    <t>¿A partir del diagnóstico local qué características sociales, culturales y económicas definen la población que conforma su comunidad educativa?</t>
  </si>
  <si>
    <t>¿Los estudiantes que egresan de nuestra institución tienen buenas oportunidades laborales o de continuar sus estudios superiores?</t>
  </si>
  <si>
    <t>¿Cuáles son las principales características sociales, económicas y culturales de nuestros estudiantes y sus familias, y cómo éstas han evolucionado en el tiempo?</t>
  </si>
  <si>
    <t>El PEI, PIER o PEC ¿Cómo aborda las diferencias económicas, sociales y culturales de la comunidad educativa?</t>
  </si>
  <si>
    <t>¿Qué tipo de articulación se ha establecido entre el Proyecto Educativo Institucional y el sector productivo?</t>
  </si>
  <si>
    <t>¿De qué manera el PEI responde a las expectativas y necesidades educativas de la comunidad?</t>
  </si>
  <si>
    <t>Analisis de la pertinencia del PEI con respecto al proceso de integracion institucional</t>
  </si>
  <si>
    <t>Nuevos acuerdos sobre la Visión, la Misión y los Principios</t>
  </si>
  <si>
    <t>Peguntas de APOYO sobre los nuevos Acuerdos sobre la Visión, Misión y Principios</t>
  </si>
  <si>
    <t>¿Qué nuevas definiciones de visión, misión y principios exigió el proceso de integración?</t>
  </si>
  <si>
    <t>SEGUIMIENTO A LA ARTICULACION Y EGRESADOS</t>
  </si>
  <si>
    <t>Seguimiento a la articulación de la primera infancia</t>
  </si>
  <si>
    <t>Para responder las preguntas de APOYO asociadas al Seguimiento de la Articulacion, consulte el PEI en el Componente Administrativo  item Articulacion a la primera infancia, tomando en cuenta las acciones frente al AMBITO DE PROCEDENCIA FAMILIAR, INSTITUCIONAL y COMUNITARIO</t>
  </si>
  <si>
    <t>¿Cuáles son las dos estrategias principales que definió la institución educativa para articular las acciones entre transición y los grados de primero y segundo de la básica primaria?</t>
  </si>
  <si>
    <t>Desde el PEI, PIER o PEC ¿que efecto esperado han tenido las acciones de articulación con los ambitos familiar, institucional y comunitario?</t>
  </si>
  <si>
    <t>¿Qué seguimientos se hacen a estas estrategias?</t>
  </si>
  <si>
    <t xml:space="preserve">Seguimiento a la articulación de la Media con la Educación Superior y la Formación para el Trabajo </t>
  </si>
  <si>
    <t>Año Anterior</t>
  </si>
  <si>
    <t>Descripcion del Programa(s) enunciado(s) en PEI - Componente Administrativo item articulacion de la media con la educacion superior y el trabajo.</t>
  </si>
  <si>
    <t>No de estudiantes inscritos 
(AÑO ANTERIOR)</t>
  </si>
  <si>
    <t>No de estudiantes certificados
(AÑO ANTERIOR)</t>
  </si>
  <si>
    <t>PREGUNTAS DE APOYO</t>
  </si>
  <si>
    <t>Para responder las preguntas de apoyo tenga en cuenta la Descripcion del Programa(s) enunciado(s) en PEI - Componente Administrativo item articulacion de la media con la educacion superior y el trabajo.</t>
  </si>
  <si>
    <t>¿Qué estrategia definió la IE para articular la educación media con la superior? ¿Con qué organismos ha realizado alianzas para hacer efectiva esta articulación?</t>
  </si>
  <si>
    <t>¿La IE desarrolla proyectos pedagógicos productivos en sus sedes rurales y cómo los ha articulado con el sector productivo?</t>
  </si>
  <si>
    <t>¿Cual ha sido el impacto del seguimiento de los programas de articulación proyectados por el establecimiento educativo?</t>
  </si>
  <si>
    <t>Seguimiento a egresados del establecimiento educativo</t>
  </si>
  <si>
    <t>Año de egreso (anterior)</t>
  </si>
  <si>
    <t>Tipo de Estudios</t>
  </si>
  <si>
    <t>Porcentaje de Egresados 
 (la Sumatoria de los parciales debe ser 100%)</t>
  </si>
  <si>
    <t>Técnica</t>
  </si>
  <si>
    <t>Tecnológica</t>
  </si>
  <si>
    <t>Educación para el trabajo y el desarrollo humano</t>
  </si>
  <si>
    <t>Superior</t>
  </si>
  <si>
    <t>No sabe</t>
  </si>
  <si>
    <t>Tipo de Trabajo</t>
  </si>
  <si>
    <t>Con trabajo relacionado al estudio</t>
  </si>
  <si>
    <t>Con trabajo no relacionado al estudio</t>
  </si>
  <si>
    <t>Desempleado</t>
  </si>
  <si>
    <t>Conclusiones de la comparación entre los planteamientos del PEI y el funcionamiento del EE, del análisis de la pertinencia con relación al contexto y del seguimiento a la articulación y egresados</t>
  </si>
  <si>
    <t>CARACTERISTICAS DE LAS FAMILIAS Y LOS ESTUDIANTES</t>
  </si>
  <si>
    <t>ESTRATIFICACION / GRUPOS</t>
  </si>
  <si>
    <t>PORCENTAJE 
 (la Sumatoria de los parciales debe ser igual o menor 100%)</t>
  </si>
  <si>
    <t>Análisis del PEI del EE según las característica</t>
  </si>
  <si>
    <r>
      <rPr>
        <sz val="11"/>
        <color indexed="8"/>
        <rFont val="Arial"/>
        <family val="2"/>
      </rPr>
      <t xml:space="preserve">Características </t>
    </r>
    <r>
      <rPr>
        <b/>
        <sz val="11"/>
        <color indexed="8"/>
        <rFont val="Arial"/>
        <family val="2"/>
      </rPr>
      <t>ECONOMICAS</t>
    </r>
    <r>
      <rPr>
        <b/>
        <sz val="10"/>
        <color indexed="8"/>
        <rFont val="Arial"/>
        <family val="2"/>
      </rPr>
      <t xml:space="preserve">
</t>
    </r>
    <r>
      <rPr>
        <b/>
        <sz val="9"/>
        <color indexed="8"/>
        <rFont val="Arial"/>
        <family val="2"/>
      </rPr>
      <t>(</t>
    </r>
    <r>
      <rPr>
        <sz val="9"/>
        <rFont val="Arial"/>
        <family val="2"/>
      </rPr>
      <t>Indicar el porcentaje en los items que apliquen al EE)</t>
    </r>
  </si>
  <si>
    <t>ESTRATO I BAJO-BAJO</t>
  </si>
  <si>
    <t>ESTRATO II BAJO</t>
  </si>
  <si>
    <t>ESTRATO III MEDIO-BAJO</t>
  </si>
  <si>
    <t>ESTRATO IV MEDIO</t>
  </si>
  <si>
    <t>ESTRATO V MEDIO-ALTO</t>
  </si>
  <si>
    <t>ESTRATO VI ALTO</t>
  </si>
  <si>
    <r>
      <rPr>
        <sz val="11"/>
        <color indexed="8"/>
        <rFont val="Arial"/>
        <family val="2"/>
      </rPr>
      <t xml:space="preserve">Características </t>
    </r>
    <r>
      <rPr>
        <b/>
        <sz val="11"/>
        <color indexed="8"/>
        <rFont val="Arial"/>
        <family val="2"/>
      </rPr>
      <t>SOCIALES</t>
    </r>
    <r>
      <rPr>
        <b/>
        <sz val="10"/>
        <color indexed="8"/>
        <rFont val="Arial"/>
        <family val="2"/>
      </rPr>
      <t xml:space="preserve">
</t>
    </r>
    <r>
      <rPr>
        <sz val="9"/>
        <color indexed="8"/>
        <rFont val="Arial"/>
        <family val="2"/>
      </rPr>
      <t>(Indicar el porcentaje en los items que apliquen al EE) 
(A nivel conceptual -Ver caracteristicas fila A47)</t>
    </r>
  </si>
  <si>
    <t>Unipersonal</t>
  </si>
  <si>
    <t>Nuclear completa</t>
  </si>
  <si>
    <t>Nuclear incompleta</t>
  </si>
  <si>
    <t>Extensa completa</t>
  </si>
  <si>
    <t>Extensa incompleta</t>
  </si>
  <si>
    <t>Compuestas</t>
  </si>
  <si>
    <t>Recompuesta</t>
  </si>
  <si>
    <r>
      <rPr>
        <sz val="11"/>
        <color indexed="8"/>
        <rFont val="Arial"/>
        <family val="2"/>
      </rPr>
      <t xml:space="preserve">Características </t>
    </r>
    <r>
      <rPr>
        <b/>
        <sz val="11"/>
        <color indexed="8"/>
        <rFont val="Arial"/>
        <family val="2"/>
      </rPr>
      <t>CULTURALES</t>
    </r>
    <r>
      <rPr>
        <b/>
        <sz val="10"/>
        <color indexed="8"/>
        <rFont val="Arial"/>
        <family val="2"/>
      </rPr>
      <t xml:space="preserve">
</t>
    </r>
    <r>
      <rPr>
        <b/>
        <sz val="9"/>
        <color indexed="8"/>
        <rFont val="Arial"/>
        <family val="2"/>
      </rPr>
      <t>(</t>
    </r>
    <r>
      <rPr>
        <sz val="9"/>
        <color indexed="8"/>
        <rFont val="Arial"/>
        <family val="2"/>
      </rPr>
      <t>Indicar el porcentaje en los items que apliquen al EE)</t>
    </r>
  </si>
  <si>
    <t>Grupos étnicos -indígenas</t>
  </si>
  <si>
    <t>Habitantes de frontera</t>
  </si>
  <si>
    <t>Comunidades afrocolombianas</t>
  </si>
  <si>
    <t xml:space="preserve">Raizales en San Andrés y Providencia y Santa Catalina. </t>
  </si>
  <si>
    <t>Pueblo Rom</t>
  </si>
  <si>
    <t>Otro</t>
  </si>
  <si>
    <r>
      <rPr>
        <sz val="11"/>
        <color indexed="8"/>
        <rFont val="Arial"/>
        <family val="2"/>
      </rPr>
      <t xml:space="preserve">Tipo de </t>
    </r>
    <r>
      <rPr>
        <b/>
        <sz val="11"/>
        <color indexed="8"/>
        <rFont val="Arial"/>
        <family val="2"/>
      </rPr>
      <t xml:space="preserve">POBLACION ATENDIDA </t>
    </r>
    <r>
      <rPr>
        <sz val="11"/>
        <color indexed="8"/>
        <rFont val="Arial"/>
        <family val="2"/>
      </rPr>
      <t xml:space="preserve">
(In</t>
    </r>
    <r>
      <rPr>
        <sz val="10"/>
        <color indexed="8"/>
        <rFont val="Arial"/>
        <family val="2"/>
      </rPr>
      <t>dicar el porcentaje en los items que apliquen al EE)</t>
    </r>
  </si>
  <si>
    <t>Grupos indígenas</t>
  </si>
  <si>
    <t>Blancos</t>
  </si>
  <si>
    <t>Mestizos</t>
  </si>
  <si>
    <t xml:space="preserve">Comunidades Raizales en San Andrés y Providencia y Santa Catalina </t>
  </si>
  <si>
    <t>Población rural dispersa</t>
  </si>
  <si>
    <t xml:space="preserve">Necesidades educativas especiales con discapacidad o limitaciones </t>
  </si>
  <si>
    <t>Necesidades educativas especiales con talentos o capacidades excepcionales</t>
  </si>
  <si>
    <t>Jóvenes y adultos iletrados</t>
  </si>
  <si>
    <t>Niños, niñas y jóvenes trabajadores</t>
  </si>
  <si>
    <t>Adolescentes en conflcito con la ley penal</t>
  </si>
  <si>
    <t>Niños, niñas y adolescentes en protección</t>
  </si>
  <si>
    <t xml:space="preserve">Población en situación de desplazamiento </t>
  </si>
  <si>
    <t xml:space="preserve">menores devinculados de los grupos armados al margen de la ley </t>
  </si>
  <si>
    <t>Hijos en edad escolar de adultos desmovilizados</t>
  </si>
  <si>
    <t>DEFINICION DE LA CLASIFICACION DE LAS CARACTERISTICAS SOCIALES</t>
  </si>
  <si>
    <t>Caracteristicas sociales</t>
  </si>
  <si>
    <t>Concepto</t>
  </si>
  <si>
    <t>Persona que vive sola</t>
  </si>
  <si>
    <t>Conformada por ambos padres con hijos(as) menores de 18 años o mayores pero sin dependencia.</t>
  </si>
  <si>
    <t>Conformada por un solo padre con hijos (as) menores de 18 años o mayores pero sin dependencia.</t>
  </si>
  <si>
    <t>Conformada por la pareja con hijos solteros, que viven con otras personas de la familia, que pueden ser otros hijos con su pareja y/o con hijos.</t>
  </si>
  <si>
    <t>Conformada por el o la jefe de hogar sin cónyugue, vive con sus hijos solteros y otros parientes</t>
  </si>
  <si>
    <t>Conformada por los miembros de la familia y otras personas que no son parientes.</t>
  </si>
  <si>
    <t>Conformada por el o la jefe de hogar con conyugue (padrastro, madrastra), hijos de cada uno e hijos en común.</t>
  </si>
  <si>
    <t>AUTOEVALUACION  DE LAS AREAS DE GESTION</t>
  </si>
  <si>
    <t>PRIORIZACION
DE LOS FACTORES O CONDICIONES</t>
  </si>
  <si>
    <t/>
  </si>
  <si>
    <t>Identifique la Oportunidad o Fortaleza por cada Componente</t>
  </si>
  <si>
    <t>JUSTIFICACION  de la Valoracion Identifica para la Oportunidad ó Fortaleza</t>
  </si>
  <si>
    <t>ANALISIS DE FACTORES Y CONDICIONES DE LAS FORTALEZAS Y OPORTUNIDADES DE MEJORAMIENTO DEL E.E.
(De acuerdo a la calificación dada, se deben escoger factores y condiciones a nivel interno o externo para las FORTALEZAS Y OPORTUNIDADES, eligido un factor, el contrario aparecera en color en fondo Rojo el cual NO se debe seleccionar)</t>
  </si>
  <si>
    <r>
      <t>DE ACUERDO AL ANALISIS DEL FACTOR INTERNO DE</t>
    </r>
    <r>
      <rPr>
        <b/>
        <sz val="16"/>
        <color indexed="8"/>
        <rFont val="Arial"/>
        <family val="2"/>
      </rPr>
      <t xml:space="preserve"> OPORTUNIDAD</t>
    </r>
    <r>
      <rPr>
        <b/>
        <sz val="10"/>
        <color indexed="8"/>
        <rFont val="Arial"/>
        <family val="2"/>
      </rPr>
      <t xml:space="preserve">
</t>
    </r>
    <r>
      <rPr>
        <sz val="10"/>
        <color indexed="8"/>
        <rFont val="Arial"/>
        <family val="2"/>
      </rPr>
      <t>Califique cada Elemento 
(Escala ascendente del 1 al 4, siendo 4 el mas alto)</t>
    </r>
  </si>
  <si>
    <t>SI ES NECESARIO ASOCIE EL FACTOR A UN OBJETIVO
Marque con una X (en mayuscula) el cual debe enumerar en la siguiente columna</t>
  </si>
  <si>
    <t xml:space="preserve">(Enumére  doce en orden de importancia, los cuales va a trabajar en la elaboracion de Objetivos) </t>
  </si>
  <si>
    <t>X</t>
  </si>
  <si>
    <t>AREAS</t>
  </si>
  <si>
    <t>PROCESOS</t>
  </si>
  <si>
    <t>COMPONENTES</t>
  </si>
  <si>
    <t>1  Existencia, 2 Pertinencia, 3  Apropiacion o 4 Mejoramiento Continuo</t>
  </si>
  <si>
    <r>
      <rPr>
        <b/>
        <sz val="9"/>
        <color indexed="8"/>
        <rFont val="Arial"/>
        <family val="2"/>
      </rPr>
      <t>FACTOR INTERNO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</si>
  <si>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FACTOR EXTERNO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</si>
  <si>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 xml:space="preserve">FACTOR INTERNO 
</t>
    </r>
    <r>
      <rPr>
        <sz val="9"/>
        <color indexed="8"/>
        <rFont val="Arial"/>
        <family val="2"/>
      </rPr>
      <t>Si selecciono LA FORTALEZA:  4  (Mejoramiento Continuo)</t>
    </r>
  </si>
  <si>
    <r>
      <rPr>
        <b/>
        <sz val="9"/>
        <color indexed="8"/>
        <rFont val="Arial"/>
        <family val="2"/>
      </rPr>
      <t xml:space="preserve">FACTOR EXTERNO
</t>
    </r>
    <r>
      <rPr>
        <sz val="9"/>
        <color indexed="8"/>
        <rFont val="Arial"/>
        <family val="2"/>
      </rPr>
      <t>Si selecciono LA FORTALEZA  Mejoramiento Continuo (4)</t>
    </r>
  </si>
  <si>
    <t>URGENCIA</t>
  </si>
  <si>
    <t>TENDENCIA</t>
  </si>
  <si>
    <t>IMPACTO</t>
  </si>
  <si>
    <t>SUMA TOTAL</t>
  </si>
  <si>
    <t>GESTIÓN DIRECTIVA</t>
  </si>
  <si>
    <t>DIRECCIONAMIENTO ESTRATÉGICO Y HORIZONTE INSTITUCIONAL</t>
  </si>
  <si>
    <t>Misión, visión y principios, en el marco de una institución integrada.</t>
  </si>
  <si>
    <t>Metas institucionales.</t>
  </si>
  <si>
    <t>Conocimiento y apropiación del direccionamiento.</t>
  </si>
  <si>
    <t>Política de inclusión de personas de diferentes grupos poblacionales o diversidad cultural.</t>
  </si>
  <si>
    <t>Gestión Estratégica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</si>
  <si>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</si>
  <si>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</si>
  <si>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</si>
  <si>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</si>
  <si>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</si>
  <si>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</si>
  <si>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</si>
  <si>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</si>
  <si>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Comisión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</si>
  <si>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</si>
  <si>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</si>
  <si>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</si>
  <si>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</si>
  <si>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</si>
  <si>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</si>
  <si>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</si>
  <si>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</si>
  <si>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</si>
  <si>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</si>
  <si>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</si>
  <si>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</si>
  <si>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</si>
  <si>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</si>
  <si>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</si>
  <si>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</si>
  <si>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</si>
  <si>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</si>
  <si>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</si>
  <si>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</si>
  <si>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</si>
  <si>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Familias o acudientes.</t>
  </si>
  <si>
    <t>Autoridades educativas.</t>
  </si>
  <si>
    <t>Otras instituciones.</t>
  </si>
  <si>
    <t>Sector productivo.</t>
  </si>
  <si>
    <t>GESTIÓN ACADÉMICA</t>
  </si>
  <si>
    <t>Diseño Pedagógico</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</si>
  <si>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</si>
  <si>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</si>
  <si>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</si>
  <si>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</si>
  <si>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</si>
  <si>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</si>
  <si>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</si>
  <si>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</si>
  <si>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</si>
  <si>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</si>
  <si>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</si>
  <si>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</si>
  <si>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</si>
  <si>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</si>
  <si>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</si>
  <si>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</si>
  <si>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</si>
  <si>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</si>
  <si>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</si>
  <si>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</si>
  <si>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</si>
  <si>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</si>
  <si>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GESTIÓN ADMINISTRATIVA Y FINANCIERA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</si>
  <si>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</si>
  <si>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</si>
  <si>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</si>
  <si>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</si>
  <si>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</si>
  <si>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</si>
  <si>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</si>
  <si>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</si>
  <si>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</si>
  <si>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</si>
  <si>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</si>
  <si>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</si>
  <si>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los Servicios Complementarios</t>
  </si>
  <si>
    <t>Servicios de transporte, restaurante, cafetería y salud (enfermería, odontología, psicología).</t>
  </si>
  <si>
    <t>Apoyo a estudiantes con bajo desempeño académico o con dificultades de interacción.</t>
  </si>
  <si>
    <t>Talento humano</t>
  </si>
  <si>
    <t>Perfiles.</t>
  </si>
  <si>
    <t>Inducción.</t>
  </si>
  <si>
    <t>Formación y capacitación.</t>
  </si>
  <si>
    <t>Asignación académica.</t>
  </si>
  <si>
    <t>Pertenencia del personal vinculado.</t>
  </si>
  <si>
    <t>Evaluación del desempeño.</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</si>
  <si>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</si>
  <si>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</si>
  <si>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</si>
  <si>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</si>
  <si>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</si>
  <si>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</si>
  <si>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</si>
  <si>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</si>
  <si>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</si>
  <si>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</si>
  <si>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</si>
  <si>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</si>
  <si>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</si>
  <si>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</si>
  <si>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</si>
  <si>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 xml:space="preserve"> Oferta de servicios a la comunidad.</t>
  </si>
  <si>
    <t>Uso de la planta física y de los medios.</t>
  </si>
  <si>
    <t>Servicio social estudiantil.</t>
  </si>
  <si>
    <t>Participación y convivencia</t>
  </si>
  <si>
    <t>Participación de los estudiantes.</t>
  </si>
  <si>
    <t>Asamblea y consejo de padres de familia.</t>
  </si>
  <si>
    <t>Participación de las familias.</t>
  </si>
  <si>
    <t>Prevención de riesgos</t>
  </si>
  <si>
    <t>Prevención de riesgos físicos.</t>
  </si>
  <si>
    <t>Prevención de riesgos psicosociales.</t>
  </si>
  <si>
    <t>Programas de seguridad.</t>
  </si>
  <si>
    <t>ADECUADOS RELACIONES INTERINSTITUCIONALES</t>
  </si>
  <si>
    <t>APROPIADA CAPACITACION PARA LA INTERPRETACION DE RESULTADOS</t>
  </si>
  <si>
    <t>ADECUADOS MECANISMOS DE SEGUIMIENTO Y EVALUACION</t>
  </si>
  <si>
    <t>BAJO NIVEL DE ACOMPAÑAMIENTO DE LA SE</t>
  </si>
  <si>
    <t>APOYO DIRECTIVO EN LA GESTION PEDAGOGICA</t>
  </si>
  <si>
    <t>BUEN CANAL DE COMUNICACION CON LA SE</t>
  </si>
  <si>
    <t>APOYO DIRECTIVO Y CONTABLE INEXISTENTE</t>
  </si>
  <si>
    <t>CONTINUIDAD EN LOS PROCESOS DE CAPACITACION DE FORMACION DE DOCENTES</t>
  </si>
  <si>
    <t>CLARIDAD EN LA PROYECCION DEL E.E. AL CONTEXTO</t>
  </si>
  <si>
    <t>DIRECTRICES CLARAS DEL MINISTERIO DE EDUCACION NAL</t>
  </si>
  <si>
    <t>CLIMA EXCOLAR QUE IMPIDE LA CONSTRUCCION DE CONFIANZA</t>
  </si>
  <si>
    <t>DISTANCIA ENTRE LAS SEDES</t>
  </si>
  <si>
    <t>CLIMA ESCOLAR QUE IMPIDE LA CONSTRUCCION DE CONFIANZA</t>
  </si>
  <si>
    <t>DIFICULTADES PARA LA PROMOCION DEL TALENTO HUMANO</t>
  </si>
  <si>
    <t>FALTA CAPACITACION PARA LA INTERPRETACION DE RESULTADOS</t>
  </si>
  <si>
    <t>DEBILES MECANISMOS DE PARTICIPACION Y CONVIVENCIA</t>
  </si>
  <si>
    <t>INADECUADA CAPACITACION EN MTIC</t>
  </si>
  <si>
    <t>FALTA DE GERENCIA ESTRATEGICA</t>
  </si>
  <si>
    <t>LA SE NO TIENE EN CUENTA LAS SOLICITUDES DE FORMACION</t>
  </si>
  <si>
    <t>MECANISCMOS DE COMUNICACION DEBILITADOS</t>
  </si>
  <si>
    <t>LA COMUNIDAD ESTA MUY INTERESADA EN TRABAJAR CON EL E.E.</t>
  </si>
  <si>
    <t>MECANISMOS DE INCLUSION INSTALADOS EN EL ESTABLECIMIENTO</t>
  </si>
  <si>
    <t>METAS INSTITUCIONALES CLARAS</t>
  </si>
  <si>
    <t>PREGUNTAS DE APOYO  AUTOEVALUACION AREAS DE GESTION</t>
  </si>
  <si>
    <t>PREGUNTA</t>
  </si>
  <si>
    <t>En la evaluación de las áreas de gestión ¿cuál ha sido la participación de la comunidad educativa?, particularmente ¿de los estudiantes beneficiados?</t>
  </si>
  <si>
    <t>PREGUNTAS DE APOYO CONSULTA DEL PERFIL DE ACUERDO DE LA AUTOEVALUACION INSTITUCIONAL</t>
  </si>
  <si>
    <t>El perfil del EE ¿logra reflejar de manera conveniente la opinión de la comunidad educativa?</t>
  </si>
  <si>
    <t>PREGUNTAS DE APOYO CONSULTA DEL PERFIL DE ACUERDO A LAS OPORTUNIDADES Y FORTALEZAS</t>
  </si>
  <si>
    <t>En el análisis de fortalezas y oportunidades de mejoramiento ¿se reflejan las oportunidades de mejoramiento más sentidas por la comunidad educativa? Describa de que manera.</t>
  </si>
  <si>
    <t>PREGUNTAS DE APOYO DEL ANALISIS DE LAS FORTALEZAS Y OPORTUNIDADES</t>
  </si>
  <si>
    <t>1.¿Qué estrategias se han implementado en el establecimiento para garantizar que las fortalezas sean sostenibles a largo plazo?</t>
  </si>
  <si>
    <t>2.¿la comunidad educativa participa activamente en la revisión del Plan?</t>
  </si>
  <si>
    <t>3.Las oportunidades de mejoramiento, al igual que las debilidades identificadas en la comunidad educativa ¿son significativas parael sentir de la comunidad educativa?</t>
  </si>
  <si>
    <t>PLAN DE MEJORAMIENTO INSTITUCIONAL</t>
  </si>
  <si>
    <t>N° Factor</t>
  </si>
  <si>
    <t>FACTOR O CONDICION INTERNO</t>
  </si>
  <si>
    <t>OBJETIVO(S)</t>
  </si>
  <si>
    <t>META(S)</t>
  </si>
  <si>
    <t>DEFINICION DE METAS E INDICADORES</t>
  </si>
  <si>
    <t>N°.OBJETIVO</t>
  </si>
  <si>
    <t>OBJETIVO</t>
  </si>
  <si>
    <t>META</t>
  </si>
  <si>
    <t>FECHA DE INICIO META(D/M/A)</t>
  </si>
  <si>
    <t>FECHA DE CUMPLIMIENTO META(D/M/A)</t>
  </si>
  <si>
    <t>NOMBRE DEL INDICADOR</t>
  </si>
  <si>
    <t>TIPO DEL INDICADOR</t>
  </si>
  <si>
    <t>OBJETIVO DEL INDICADOR</t>
  </si>
  <si>
    <t>UNIDAD DE MEDIDA</t>
  </si>
  <si>
    <t>DEFINICIÓN  VARIABLES DE LAS FÓRMULAS</t>
  </si>
  <si>
    <t>FÓRMULA DE CÁLCULO DE INDICADOR</t>
  </si>
  <si>
    <t>LINEA BASE</t>
  </si>
  <si>
    <t>VALOR MÍNIMO</t>
  </si>
  <si>
    <t>VALOR MÁXIMO</t>
  </si>
  <si>
    <t>FUENTE DE DATOS PARA EL CÁLCULO DEL INDICADOR</t>
  </si>
  <si>
    <r>
      <t>PERIODICIDAD DE CÁLCULO DEL INDICADOR</t>
    </r>
    <r>
      <rPr>
        <b/>
        <sz val="8"/>
        <color indexed="8"/>
        <rFont val="Calibri"/>
        <family val="2"/>
      </rPr>
      <t xml:space="preserve">
</t>
    </r>
  </si>
  <si>
    <t>RESPONSABLE DEL INDICADOR</t>
  </si>
  <si>
    <t>RESULTADO</t>
  </si>
  <si>
    <t xml:space="preserve">PROCESO </t>
  </si>
  <si>
    <t>PORCENTUAL</t>
  </si>
  <si>
    <t>CANTIDAD</t>
  </si>
  <si>
    <t>MENSUAL</t>
  </si>
  <si>
    <t>BIMENSUAL</t>
  </si>
  <si>
    <t>TRIMESTRAL</t>
  </si>
  <si>
    <t>SEMESTRAL</t>
  </si>
  <si>
    <t>ANUAL</t>
  </si>
  <si>
    <t>ACCIONES</t>
  </si>
  <si>
    <t>RESPONSABLE</t>
  </si>
  <si>
    <t>FECHA DE INICIO
(dd/mm/aa)</t>
  </si>
  <si>
    <t>FECHA DE CUMPLIMIENTO  (dd/mm/aa)</t>
  </si>
  <si>
    <t>RECURSOS (miles de pesos)</t>
  </si>
  <si>
    <t>FUENTE DE FINANCIACIÓN</t>
  </si>
  <si>
    <t>ESTRATEGIA DE CALIDAD ASOCIADA  A LA ACCION</t>
  </si>
  <si>
    <t>DETALLE DEL RECURSO FINACIERO</t>
  </si>
  <si>
    <t xml:space="preserve"> </t>
  </si>
  <si>
    <t>ESTRATEGIAS DE CALIDAD ASOCIADAS A LA ACCION</t>
  </si>
  <si>
    <t>RECURSOS PROPIOS</t>
  </si>
  <si>
    <t xml:space="preserve">Formación continuada para docentes y directivos docentes </t>
  </si>
  <si>
    <t>REGALIAS</t>
  </si>
  <si>
    <t xml:space="preserve">Formación inicial de docentes </t>
  </si>
  <si>
    <t>SGP</t>
  </si>
  <si>
    <t xml:space="preserve">Plan territorial de formación </t>
  </si>
  <si>
    <t>NACION</t>
  </si>
  <si>
    <t xml:space="preserve">Formación de docentes y directivos docentes </t>
  </si>
  <si>
    <t>MUNICIPIO</t>
  </si>
  <si>
    <t xml:space="preserve">Educación para la sexualidad y construcción de ciudadanía </t>
  </si>
  <si>
    <t xml:space="preserve">OTROS </t>
  </si>
  <si>
    <t xml:space="preserve">Educación para el ejercicio de los Derechos humanos </t>
  </si>
  <si>
    <t xml:space="preserve">Educación Ambiental </t>
  </si>
  <si>
    <t xml:space="preserve">Competencias ciudadanas </t>
  </si>
  <si>
    <t xml:space="preserve">Competencias científicas (ciencias naturales) </t>
  </si>
  <si>
    <t xml:space="preserve">Competencias científicas (ciencias sociales) </t>
  </si>
  <si>
    <t xml:space="preserve">Competencias comunicativas </t>
  </si>
  <si>
    <t xml:space="preserve">Competencias matemáticas </t>
  </si>
  <si>
    <t xml:space="preserve">Experiencias significativas </t>
  </si>
  <si>
    <t xml:space="preserve">Promoción del inglés como lengua extranjera </t>
  </si>
  <si>
    <t>Asistencia técnica a las secretarías de educación para fortalecer la gestión, con estrategias diferenciadas de intervención</t>
  </si>
  <si>
    <t xml:space="preserve"> Acompañamiento a los establecimientos educativos para el fortalecimiento en su gestión educativa con un enfoque de educación inclusiva </t>
  </si>
  <si>
    <t xml:space="preserve">Acompañamiento a los proyectos etnoeducativos </t>
  </si>
  <si>
    <t>Identificación y socialización de experiencias etnoeducativas indígenas y afrocolombianas</t>
  </si>
  <si>
    <t>DEFINICION DE TAREAS Y RESPONSABLES</t>
  </si>
  <si>
    <t>TAREA</t>
  </si>
  <si>
    <t>CORREO RESPONSABLE</t>
  </si>
  <si>
    <t>FECHA INICIO
(dd/mm/aa)</t>
  </si>
  <si>
    <t>FECHA FIN
(dd/mm/aa)</t>
  </si>
  <si>
    <t>rectoria@donboscocollege.edu.co</t>
  </si>
  <si>
    <t>José Emiro Salas Bernal</t>
  </si>
  <si>
    <t>Ocaña</t>
  </si>
  <si>
    <t>calle 9  13-32</t>
  </si>
  <si>
    <t>Martha Soledad Pita Peñaranda</t>
  </si>
  <si>
    <t>Rector</t>
  </si>
  <si>
    <t>Administradora</t>
  </si>
  <si>
    <t>administracion@donboscocollege.edu.co</t>
  </si>
  <si>
    <t xml:space="preserve">Con las pruebas institucionales </t>
  </si>
  <si>
    <t xml:space="preserve">con las olimpiadas matemáticas </t>
  </si>
  <si>
    <t xml:space="preserve">Olimpiadas de inglés </t>
  </si>
  <si>
    <t xml:space="preserve">OLimpiadas de Quimíca  </t>
  </si>
  <si>
    <t>5 capacitaciones al año</t>
  </si>
  <si>
    <t>nomina</t>
  </si>
  <si>
    <t xml:space="preserve">Teacher Magaly </t>
  </si>
  <si>
    <t>Creación</t>
  </si>
  <si>
    <t>Motivación</t>
  </si>
  <si>
    <t xml:space="preserve">Incentivar la participación </t>
  </si>
  <si>
    <t>Impulsar los encuentros</t>
  </si>
  <si>
    <t>Dos encuentros</t>
  </si>
  <si>
    <t>tres temas por encuentro</t>
  </si>
  <si>
    <t>(Numero de padres asistentes / numero de padres totales ) * 100%</t>
  </si>
  <si>
    <t>30% de asistencia</t>
  </si>
  <si>
    <t>30% asistencia</t>
  </si>
  <si>
    <t>50 % de asistencia</t>
  </si>
  <si>
    <t>60% de asistencia</t>
  </si>
  <si>
    <t>48 padres de familia</t>
  </si>
  <si>
    <t>Libro de matricula</t>
  </si>
  <si>
    <t>Mediante convenios de cooperación.                                                    UNAD, Universidad  Francisco de Paula Santander  , UNAB, Universidad Javeriana de Bogotá , salesiana de Bogotá, La universidad de la Sabana.</t>
  </si>
  <si>
    <t>No aplica</t>
  </si>
  <si>
    <t>Se están gestando la articulacion de convenios con las diferentes instituciones; por tanto, el seguimiento esta en proceso</t>
  </si>
  <si>
    <t>Se cuenta con un plan de estudios que se resignifica anualmente en base a las necesidades de los estudiantes y a las exigencias del MEN</t>
  </si>
  <si>
    <t>se maneja una jornada escolar única y acorde al plan de estudios</t>
  </si>
  <si>
    <t>La evaluación es continua, autónoma en cada área y de tipo variada</t>
  </si>
  <si>
    <t>Se desarrolla mediante actividades práticas, lúdicas, laboratorios y proyectos aplicados</t>
  </si>
  <si>
    <t>El docente elabora y ejecuta su plan de clases de acuerdo a la intensidad horaria semanal y periódica para cumplir con el pésum académico</t>
  </si>
  <si>
    <t>Los docentes realizan sus planes de clase de acuerdo a su criterio, objetivos y estandares de área</t>
  </si>
  <si>
    <t>La institución ha fortalecido el sistema preventivo como pilar fundamental en el desarrollo de su proceso pedagógico, enfrentando los diferentes escenarios que se presentan, promoviendo la aplicación de valores y la familiaridad como parte del proceso de formación integral.</t>
  </si>
  <si>
    <t>Se maneja un estilo pedagógico de acuerdo al MEN y a la filosofía salesiana</t>
  </si>
  <si>
    <t>Son continuas y variadas, acordes al plan de estudio y el aprendizaje de los estudiantes. Sin embargo, es prudente establecer un horario de tareas.</t>
  </si>
  <si>
    <t>Se cuentan con recursos que son utilizados por los docentes de acuerdo a las áreas o asignaturas que se manejan, de forma que se fortalezca el aprendizaje en los educandos</t>
  </si>
  <si>
    <t>No existen los procesos de inclusión de personas de diferentes grupos poblacionales o diversidad cultural o rtimos de aprendizajes.</t>
  </si>
  <si>
    <t>Se trabaja periodicamente sobre cada una de las áreas de gestión desde los directivos hasta la planta docente para el fortalecimiento y la buena marcha de la institución; La participación de los estudiantes y demás comunidad ha sido escasa.</t>
  </si>
  <si>
    <t>No tenemos estudiantes pertenecientes a grupos étnicos.</t>
  </si>
  <si>
    <t>Eventualmente se hacen actividades con los Padres de familia</t>
  </si>
  <si>
    <t>Se ofrece el servicio educativo,promoviendo el modelo salesiano</t>
  </si>
  <si>
    <t>Se encuentra constituido en fortalecimiento</t>
  </si>
  <si>
    <t>Asistencia de profesionales de apoyo en la instrucción del cuerpo estudiantil</t>
  </si>
  <si>
    <t>Está en construcción</t>
  </si>
  <si>
    <t>En las diferentes oportunidades de mejoramiento que tiene mayor impacto en la comunidad educativa son las capacitaciones salesianas, apoyo a la investigacion, escuela de padres, encuentros formativos y prevencion de riesgos fisicos y psicosociales; aportando a cada uno de nuestros miembros crecimiento personal y la uniòn de la comunidad.</t>
  </si>
  <si>
    <t xml:space="preserve">Si, se realiza la revision periodicamente </t>
  </si>
  <si>
    <t xml:space="preserve">Dentro del PEI son tenidas en cuenta las riquezas y caracteristicas de las familias a quines pertenece cada estudiante </t>
  </si>
  <si>
    <t xml:space="preserve">Se hace una respectiva revisión con los padres de familia por medio de un formato de encuesta- entrevista, ademas los encuentros formativos de padres apoyan este proceso. </t>
  </si>
  <si>
    <t xml:space="preserve">El colegio es una institución privada que no tiene un parametro especifico, esta orientada a la comunidad en general. </t>
  </si>
  <si>
    <t xml:space="preserve">En su mayoria si tienen las oportunidades de ingresar a una educacion superior, ademas dentro de la institución se brindan espacios para el fortalecimiento en algunas areas especificas como lo es la informatica e ingles. </t>
  </si>
  <si>
    <t>Existe una diversidad en las caracteristicas generales de la comunidad educatia, han evolucionado en que ahora hay más diverisificacion en el personal</t>
  </si>
  <si>
    <t xml:space="preserve">Se hace una respectiva revisión con los padres de familia por medio de un formato de encuesta- entrevista, ademas la escuela de padres apoya este proceso. </t>
  </si>
  <si>
    <t xml:space="preserve">Existen las acrticulaciones pero no se evidencian debido a que el sector productivo es limitado. Ocaña es una ciudad de servicios </t>
  </si>
  <si>
    <t xml:space="preserve">El PEI de la institución fue creado en pro al desarrollo de un estudiante integral, que adquiera capacidades para desenvolverse dentro de una comunidad cambiante. </t>
  </si>
  <si>
    <t xml:space="preserve">El colegio mantiene su identidad como establecimeinto catolico; la evaluacion y revisión permanente de los procesos; Vigilancia constante el proceso de enseñanza- aprendizaje </t>
  </si>
  <si>
    <t xml:space="preserve">Toda la comunidad educativa participa en la revision del plan y la implmentación del mismo </t>
  </si>
  <si>
    <t xml:space="preserve">Si son significativas ya que busaca responder a las necesidades que se van presentando dentro de la institución, ayudan con las problemáticas y atiende a las competencias que se deben desarrollar en el ambiente escolar. </t>
  </si>
  <si>
    <t>La institución esta dirigida a población de estrato medio</t>
  </si>
  <si>
    <t>En la Institución predomina el nucleo familiar completo, sin desconocer que se cuenta con un 30% y 10% de nuclear incompleta y recompuesta.</t>
  </si>
  <si>
    <t>La EE cuenta solo con habitantes de frontera</t>
  </si>
  <si>
    <t>Existe poco acompañamiento a los egresados en el proceso
 academico superior en el presente año;   Promocion de convenios 
universitarios, para la transicion de la educacion media a la superior</t>
  </si>
  <si>
    <t>Para llevar un mayor control del rendimiento académico de los estudiantes, se hacen reportes periódicos, nivelaciones y procesos de recuperación.</t>
  </si>
  <si>
    <t>Se elaboran Planes de Recuperación Periódicos.</t>
  </si>
  <si>
    <t>Por medio de Refuerzos de nivelación y asesorias personalizadas.</t>
  </si>
  <si>
    <t>GESTIÓN PASTORAL</t>
  </si>
  <si>
    <t>Evangelización y catequesis</t>
  </si>
  <si>
    <t>Encuentros formativos por grados</t>
  </si>
  <si>
    <t>Se realizaron los encuentros formativos en todos los grados, consiguiendo los objetivos y con tendencia al mejoramiento de la vida de grupo.</t>
  </si>
  <si>
    <t xml:space="preserve">Experiencia sacramental </t>
  </si>
  <si>
    <t>Se realizó la preparación respectiva para los sacramentos de confirmación y primera comunión. Consiguiendo el fortalecimiento de la vida fe. Se realizaron visitas periodicas del sacerdote para la celebración del sacramento de la reconciliación.</t>
  </si>
  <si>
    <t>Liturgia Eucarística</t>
  </si>
  <si>
    <t>Las celebraciones especiales a nivel institucional y los 24 de cada mes, se realizó la celebración eucarística en acción de gracias y como conmemoración de María Auxiliadora.</t>
  </si>
  <si>
    <t>Formación Educativo-Cultural</t>
  </si>
  <si>
    <t>Formación salesiana</t>
  </si>
  <si>
    <t>En diversas ocasiones se ofreció el espacio formativo a docentes sobre la esspiritualidad salesiana. Es necesario seguir fortaleciendo el proceso con los padres de familia y dar continuidad en el trabajo con los alumnos.</t>
  </si>
  <si>
    <t>Equipo de Animación Local</t>
  </si>
  <si>
    <t>Se hace necesario continuar fortaleciendo este proceso y conformar nuevamente el equipo.</t>
  </si>
  <si>
    <t>Dimensión asociativa</t>
  </si>
  <si>
    <t>Grupos asociativos</t>
  </si>
  <si>
    <t>Se logro la continuidad del proceso y el fortalecimiento de los grupos. Es necesario continuar el empoderamiento y empeño de parte de los líderes y los estudiantes.</t>
  </si>
  <si>
    <t>GESTION COMUNITARIA</t>
  </si>
  <si>
    <t>Se debe mejorar el seguimiento con planillas diligenciadas en clase, secretaria y coordinacion</t>
  </si>
  <si>
    <t>capacitación</t>
  </si>
  <si>
    <t xml:space="preserve">hacer capacitaciones </t>
  </si>
  <si>
    <t>2 capacitaciones</t>
  </si>
  <si>
    <t>Semestre X Numero de capacitaciones</t>
  </si>
  <si>
    <t>Ninguna</t>
  </si>
  <si>
    <t>comité</t>
  </si>
  <si>
    <t>crear comité</t>
  </si>
  <si>
    <t>1 comité al año</t>
  </si>
  <si>
    <t>1x1</t>
  </si>
  <si>
    <t>No existe</t>
  </si>
  <si>
    <t>Se lleva de manera correcta, de acuerdo con las indicaciones de la SED</t>
  </si>
  <si>
    <t>Se organiza anualmente y se lleva su actuliazación tanto física como en digital</t>
  </si>
  <si>
    <t>Se ofrece servicio de cafetería pero no hay enfermería. Se tiene un excelente atención de psicología</t>
  </si>
  <si>
    <t>Se lleva a cabo en la medidad de los recursos y las necesidades</t>
  </si>
  <si>
    <t>Se tiene un control regular y pocos son los cambios. Se facilitan para la formación con la comunidad</t>
  </si>
  <si>
    <t>En general los conflictos son manejados por la Coordinación y Bienestar Educativo con la ayuda del Comité de Convivnecia</t>
  </si>
  <si>
    <t>Se  lleva mediante el equipo contable</t>
  </si>
  <si>
    <t>Con ayuda de la contadora y los software legalizado se lleva a cabo debidamente</t>
  </si>
  <si>
    <t>Se lleva con la colaboración del equipo contable</t>
  </si>
  <si>
    <t>No hay renditos pero se máximisa el manejo de los recursos financieros</t>
  </si>
  <si>
    <t>Se lleva a cabo mediante las reuniones de cada lunes y las semanas (5) de desarrollo institucional</t>
  </si>
  <si>
    <t>Se tiene un protocolo para su elaboración y par a su entrga periodica</t>
  </si>
  <si>
    <t>Se ha creado el proceso que debe ser mejorado</t>
  </si>
  <si>
    <t>La rectoría trabaja periodicamene la evaluación. Debe mejorarse</t>
  </si>
  <si>
    <t>Estímulos</t>
  </si>
  <si>
    <t>Se manejan de acuerdo con el Manual de distinciones</t>
  </si>
  <si>
    <t>Existe una política de favorecimiento. Debe seguir siendo motivada</t>
  </si>
  <si>
    <t xml:space="preserve">capacitar  nuevos profesores </t>
  </si>
  <si>
    <t xml:space="preserve">Wilfrido José Peinado Mendez </t>
  </si>
  <si>
    <t xml:space="preserve">Directiva </t>
  </si>
  <si>
    <t xml:space="preserve">Academica </t>
  </si>
  <si>
    <t xml:space="preserve">Administrativa </t>
  </si>
  <si>
    <t xml:space="preserve">Comunitaria </t>
  </si>
  <si>
    <t>Pastoral</t>
  </si>
  <si>
    <t xml:space="preserve">Institución Educativa Don Bosco College School </t>
  </si>
  <si>
    <t xml:space="preserve">Fortalecemos los lazos salesianos a través de la vivencia y promoción de la espiritualidad y los valores propios de esta tradición educativa.
Realizamos actividades culturales proyectadas hacia la comunidad, como la Fiesta de Don Bosco, la Fiesta de Gratitud, la celebración de la ocañeridad, la Feria del Libro, el Día de la Cosecha, el Harvest Festival y el evento H-espectacular, fomentando la integración y el sentido de pertenencia.
Trabajamos en el fortalecimiento de los valores en estudiantes y docentes para que conozcan y vivan la filosofía institucional salesiana, promoviendo un ambiente educativo coherente con esta misión.
 </t>
  </si>
  <si>
    <t>Sí, estos documentos han servido como referentes fundamentales para el funcionamiento del establecimiento educativo. Sin embargo, se identifica la necesidad de fortalecer su difusión dentro de la comunidad educativa. Esto permitirá realizar las actualizaciones pertinentes, asegurando que reflejen las necesidades actuales del contexto institucional. Además, es necesario implementar un sistema de seguimiento que valide su cumplimiento y fomente una apropiación más efectiva de los principios y lineamientos establecidos.</t>
  </si>
  <si>
    <t>Se hace uso de la información interna la cual incluye datos como el desempeño académico de los estudiantes, estadísticas de deserción, asistencia, resultados en pruebas estandarizadas, clima escolar, y evaluaciones docentes.
En la información externa se tiene en cuenta las normativas del Ministerio de Educación, tendencias educativas globales, necesidades del entorno social y familiar, y avances tecnológicos.</t>
  </si>
  <si>
    <t xml:space="preserve">El Consejo Directivo realiza reuniones periodicas para orientar y supervisar el funcionamiento general del establecimiento, garantizando que se cumplan los objetivos educativos establecidos en el Proyecto Educativo Institucional (PEI). </t>
  </si>
  <si>
    <t>Se emplean diferentes medios de comunicación como redes sociales, reuniones, pagina institucional, para dar a conocer los estamentos a la comunidad educativa.</t>
  </si>
  <si>
    <t xml:space="preserve">Existen un manual de mertitos y distinciones en el cual se establecen los procesos para llevar a cabo los distintos reconocimientos de la comunidad educativa, los cuales se hace entrega en el Harvest festival al finalizar el año escolar. </t>
  </si>
  <si>
    <t xml:space="preserve"> Se reune periodicamente para promover un ambiente escolar armónico, prevenir situaciones de violencia, gestionar conflictos, y garantizar el cumplimiento del Manual de Convivencia</t>
  </si>
  <si>
    <t>Coordinador</t>
  </si>
  <si>
    <t>twilfridoj@donboscocollege.edu.co</t>
  </si>
  <si>
    <t>Meliza Jácome Sarmiento, 
Valeria Prada Cárdenas</t>
  </si>
  <si>
    <t>Teachers</t>
  </si>
  <si>
    <t xml:space="preserve">tmelizajs@donboscocollege.edu.co
tdennysvp@donboscocollege.edu.co
</t>
  </si>
  <si>
    <t>Valeria Duran, 
Jeronimo Lopez</t>
  </si>
  <si>
    <t xml:space="preserve">Estudiantes </t>
  </si>
  <si>
    <t>svaleriadp@donboscocollege.edu.co
sjeronimolv@donboscocollege.edu.co</t>
  </si>
  <si>
    <t xml:space="preserve">Elver Quintero Ayala, 
Lina Marcela Torres Pacheco, 
Jelibtza León </t>
  </si>
  <si>
    <t xml:space="preserve">Teachers </t>
  </si>
  <si>
    <t xml:space="preserve">Wilfrido José Peinado Mendez, 
Paula Fernanda Salazar, 
Valeria Prada Cárdenas </t>
  </si>
  <si>
    <t xml:space="preserve">Coordinador, Teachers. </t>
  </si>
  <si>
    <t>Kelly Paola Quintero, 
Martha Soledad Pita, 
Dionicia Cova Reyes</t>
  </si>
  <si>
    <t xml:space="preserve">Secretaria, Administraciòn,
Techer </t>
  </si>
  <si>
    <t>Claudia Cecilia Rodriguez, 
Jhonatan Villalva Chinchilla, 
Meliza Jácome Sarmiento</t>
  </si>
  <si>
    <t>Sicologa, Teachers</t>
  </si>
  <si>
    <t>Maria Alexandra Callejas Carrillo, 
Junior Alberto Garrido, 
Maria josé Bautista</t>
  </si>
  <si>
    <t>Para el año 2025, la institución educativa contará con una sede propia que permitirá ampliar su capacidad y mejorar las condiciones de enseñanza. Se consolidará una planta docente altamente capacitada, enfocada en promover la autonomía de los estudiantes e incorporar el emprendimiento como un eje transversal en el proceso educativo. Además, se diseñarán y aplicarán estrategias junto con planes de acción específicos para atender adecuadamente a los estudiantes con condiciones especiales, cumpliendo con la normatividad establecida por el Ministerio de Educación, garantizando una inclusión efectiva y equitativa.</t>
  </si>
  <si>
    <t>Contribuimos al logro de nuestros propósitos institucionales de las siguientes maneras:
Empoderando a los estudiantes a través de su participación activa en las diferentes actividades, fomentando su liderazgo y sentido de responsabilidad.
Capacitando a los docentes en la espiritualidad y filosofía salesiana, asegurando la coherencia con los valores institucionales del Colegio Don Bosco.
Contribuimos al logro de nuestros propósitos institucionales de las siguientes maneras:
*Empoderando a los estudiantes a través de su participación activa en las diferentes actividades, fomentando su liderazgo y sentido de responsabilidad.
*Capacitando a los docentes en la espiritualidad y filosofía salesiana, asegurando la coherencia con los valores institucionales del Colegio Don Bosco.
*Fortaleciendo el sentido de pertenencia institucional entre estudiantes, docentes y personal administrativo, promoviendo un ambiente de unidad y compromiso.
*Integrando a las familias en las diversas actividades institucionales, fortaleciendo el vínculo entre hogar y escuela para el desarrollo integral de los estudiantes.</t>
  </si>
  <si>
    <t>La institución educativa cuenta con una sólida propuesta educativo-pastoral fundamentada en el sistema preventivo de San Juan Bosco, que combina la formación académica y espiritual para promover el desarrollo integral de los estudiantes como cristianos comprometidos y ciudadanos responsables.</t>
  </si>
  <si>
    <t>Las metas planteadas por la institución educativa estan orientadas hacia la formación integral de jóvenes como cristianos comprometidos y ciudadanos honestos, según el legado del sistema preventivo de San Juan Bosco. Estas metas estan diseñadas para fortalecer aspectos clave que aseguren el desarrollo integral de los estudiantes y el impacto positivo en la región.</t>
  </si>
  <si>
    <t>Se fomenta la comprensión y el compromiso de todos los miembros de la comunidad educativa con los fundamentos que guían la misión, visión y objetivos estratégicos de la institución. Se involucra la interiorización de los principios y valores que sustentan el direccionamiento institucional, asegurando que cada actor (directivos, docentes, estudiantes, familias y personal administrativo) actúe alineado con ellos en su quehacer diario.</t>
  </si>
  <si>
    <t>En las reuniones de capacitación docente se promueve el desarrollo del liderazgo y se fomenta una cultura de mejoramiento continuo, orientada al fortalecimiento de competencias profesionales, al trabajo en equipo y a la implementación de estrategias innovadoras que impacten positivamente en los procesos educativos.</t>
  </si>
  <si>
    <t>Semanalmente se llevan a cabo reuniones de docentes destinadas a evaluar, analizar y planificar las diversas acciones pedagógicas y administrativas, con el objetivo de garantizar la mejora continua en los procesos educativos y fortalecer la toma de decisiones colaborativas.</t>
  </si>
  <si>
    <t>Se realizan evaluaciones de manera continua, guiada por los principios institucionales, y se diseñan estrategias de mejoramiento orientadas a fortalecer los procesos educativos y alcanzar los objetivos establecidos con excelencia.</t>
  </si>
  <si>
    <t>Periódicamente se llevan a cabo autoevaluaciones y un seguimiento detallado tanto a los estudiantes como al personal docente, con el propósito de identificar fortalezas, oportunidades de mejora y garantizar el cumplimiento de los objetivos institucionales.</t>
  </si>
  <si>
    <t>Las reuniones se realizan conforme al cronograma establecido, con el propósito de orientar y fortalecer los procesos pedagógicos, asegurando su coherencia con los objetivos institucionales y las necesidades de la comunidad educativa.</t>
  </si>
  <si>
    <t>El equipo está conformado, pero se identifica la necesidad de aumentar la frecuencia de las reuniones para optimizar la coordinación, el seguimiento de los procesos y la toma de decisiones estratégicas.</t>
  </si>
  <si>
    <t>El equipo está conformado, pero es necesario fomentar una mayor participación activa de sus integrantes para enriquecer las decisiones, fortalecer el trabajo colaborativo y garantizar el cumplimiento de los objetivos institucionales.</t>
  </si>
  <si>
    <t>Es necesario fortalecer la ejecución de las propuestas presentadas por los personeros, asegurando que se conviertan en acciones concretas que impacten positivamente en la comunidad educativa y contribuyan al logro de los objetivos institucionales.</t>
  </si>
  <si>
    <t>Se realizan reuniones de forma periódica para evaluar los avances, planificar acciones y garantizar la continuidad de los procesos institucionales.</t>
  </si>
  <si>
    <t>El equipo está conformado, pero se observa una baja participación y compromiso por parte de sus integrantes, lo que limita el alcance de los objetivos establecidos y requiere estrategias para motivar su involucramiento activo.</t>
  </si>
  <si>
    <t>En las reuniones de docentes se implementan acciones orientadas al mejoramiento institucional, enfocadas en fortalecer los procesos educativos, administrativos y organizativos para alcanzar los objetivos estratégicos de la institución.</t>
  </si>
  <si>
    <t xml:space="preserve">Se emiten comunicados a través de diversos medios de comunicación para garantizar una adecuada divulgación de las actividades pedagógicas, fomentando la participación y el compromiso de la comunidad educativa. Presentacion de proyectos, propuestas de proyectso.
</t>
  </si>
  <si>
    <t>Se llevan a cabo conmemoraciones de fechas nacionales e institucionales, promoviendo el sentido de pertenencia, el respeto por la cultura y los valores que representan estos momentos significativos para la comunidad educativa.</t>
  </si>
  <si>
    <t xml:space="preserve">El objetivo es lograr la adquisición de una sede propia para el año 2025, lo que permitirá fortalecer la identidad institucional, mejorar las condiciones de infraestructura y ofrecer un entorno educativo más adecuado y sostenible para la comunidad escolar. </t>
  </si>
  <si>
    <t>No se realiza una inducción formal al inicio del año escolar para los estudiantes nuevos; sin embargo, a lo largo del año, se les van inculcando gradualmente los valores fundamentales de la institución y se les presenta la filosofía institucional, asegurando su integración y comprensión de la misión y visión educativa.</t>
  </si>
  <si>
    <t>Se observa una falta de sentido de pertenencia en los estudiantes hacia el colegio, así como una insuficiente apropiación de los valores institucionales. Es necesario implementar estrategias que fortalezcan la identidad escolar y promuevan la vivencia activa de los valores en su día a día, para crear un ambiente de mayor compromiso y unidad dentro de la comunidad educativa.</t>
  </si>
  <si>
    <t>Aunque existe el manual de convivencia, es necesario socializarlo de manera efectiva con toda la comunidad educativa, incluyendo a los estudiantes, padres de familia y el cuerpo docente, para asegurar que todos conozcan, comprendan y apliquen las normas y principios establecidos en el mismo.</t>
  </si>
  <si>
    <t>Se llevan a cabo diversas actividades extracurriculares, como el programa "Vinculate" para estudiantes y padres de familia, proyectos ambientales y de emprendimiento, con el objetivo de fomentar la participación activa, el desarrollo integral y el compromiso social de la comunidad educativa.</t>
  </si>
  <si>
    <t xml:space="preserve">Actualmente, la institución cuenta psicorientadora, lo que limita la capacidad de ofrecer un acompañamiento especializado y integral a los estudiantes en aspectos emocionales, sociales y académicos. </t>
  </si>
  <si>
    <t>Actualmente, los procesos de orientación y acompañamiento se gestionan a través de la coordinación y la psicóloga, quienes trabajan de manera conjunta para apoyar el bienestar emocional, social y académico de los estudiantes, aunque se requiere ampliar estos recursos para un apoyo más integral y efectivo educar al padre de famila.</t>
  </si>
  <si>
    <t>Se realizan reportes de atención personalizada y reuniones periódicas con el coordinador de la institución, con el fin de monitorear el progreso de los estudiantes, identificar necesidades específicas y coordinar acciones para su bienestar y desarrollo académico y personal.</t>
  </si>
  <si>
    <t>Se mantiene una comunicación constante con los padres de familia y acudientes para mantenerlos informados sobre las actividades escolares, así como sobre cualquier caso relevante que pueda surgir durante la jornada de clases, asegurando una colaboración estrecha en el proceso educativo y el bienestar de los estudiantes.</t>
  </si>
  <si>
    <t xml:space="preserve">Se cuenta con todo el equipo directivo y docente necesario, conformando un grupo comprometido y capacitado para liderar y guiar los procesos educativos, garantizando la calidad académica y el desarrollo integral de los estudiantes.
</t>
  </si>
  <si>
    <t>Se mantiene una buena relación con los demás Establecimientos Educativos (E.E.), promoviendo la colaboración y el intercambio de experiencias y buenas prácticas que beneficien el desarrollo de los estudiantes y el fortalecimiento de la comunidad educativa en general.</t>
  </si>
  <si>
    <t>Hace falta promover con mayor énfasis los proyectos en el sector productivo, estableciendo alianzas y colaboraciones que permitan a los estudiantes adquirir experiencia práctica, desarrollar habilidades laborales y contribuir al desarrollo económico y social de la región.</t>
  </si>
  <si>
    <t>Se cuenta con revisones y actualizaciones permanentes dentro del marco metodológico de las áreas dentro del plan de estudios teniendo presente al estudiante como eje central.</t>
  </si>
  <si>
    <t>Se requiere dotación de materiales didácticos como video beams en los salones, y más instrumentos científicos en laboratorio con el fin de mejorar la atención a los estudiantes</t>
  </si>
  <si>
    <t>Se evidencia la relación pedagógica estudiante-docente en un ambiente sano y de familiaridad para que la construcción del aprendizaje sea más cercano. Se evidencia falta de acompañamiento por parte de los padres de familia en casa.</t>
  </si>
  <si>
    <t xml:space="preserve">Cada docente cuenta con autonomía, para establecer los mecanismos de evaluación, según los DBA y los estándares de aprendizaje. </t>
  </si>
  <si>
    <t>Se aplican simulacros trimestralmente a estudiantes de primaria y secundaria para la preparación a las pruebas saber. Se analizan los resultados de las pruebas saber para fortalecer el Plan de Estudios.</t>
  </si>
  <si>
    <t>Base de datos, reuniones anuales.</t>
  </si>
  <si>
    <t>Nuestra visión educativa se centra en responder a las necesidades específicas de la región, formando líderes que estén preparados para enfrentar los desafios de un mundo en constante cambio e innovación. Al mismo tiempo, enfocados en cultivar valores de honestidad ciudadana, capaces de hacer una diferencia positiva en la comunidad.</t>
  </si>
  <si>
    <t>La formación salesiana y fomentar el sentido de pertenencia.</t>
  </si>
  <si>
    <t>Se hace con frecuencia aunque la planta requiere mantenimiento constante en tiempo de lluvia.</t>
  </si>
  <si>
    <t>Se hace la provisión en la medida de las necesidades</t>
  </si>
  <si>
    <t>De acuerdo con los requerimientos que se van presentando, se sugiere que la dotación sea acorde a las necesidades actuales.</t>
  </si>
  <si>
    <t>Se hizo una primera dotación de televisores para las aulas. Los equipos de la sala de computo fueron reforzados y computadora e impresora para administración. Se sugiere dotación a aulas y laboratorios faltantes y mantenimiento.</t>
  </si>
  <si>
    <t>Se lleva un proceso pero se requeire adelantar mayores acciones para sacarlos de su precaria condición</t>
  </si>
  <si>
    <t>En la practica se desarrolla los perfiles pero debe  complementarse con el documento</t>
  </si>
  <si>
    <t xml:space="preserve">Uno de los mejores aspectos desarrollados. 5 semanas, lunes de capacitación y encuentors formativos. Se sugiere dar capacitación a los docentes que no ingresan al inicio del año escolar. </t>
  </si>
  <si>
    <t>La Coordinación ejectua está acción de manera normal</t>
  </si>
  <si>
    <t>El equipo de trabajo en general muestra pertencia con las necesidades de Don Bosco</t>
  </si>
  <si>
    <t>Acompañamiento en Bienestar Educativo. Para continuar su mejora.</t>
  </si>
  <si>
    <t>Representar activamente a los estudiantes, fomentando la participación democrática y el liderazgo, en coherencia con la misión y visión institucionales, para contribuir al desarrollo integral de la comunidad educativa y al fortalecimiento de los valores y principios que guían la formación académica y humana.</t>
  </si>
  <si>
    <t>Garantizar el mantenimiento óptimo de la planta física, los equipos y los recursos de aprendizaje, asegurando su funcionalidad, disponibilidad y sostenibilidad, con el fin de proporcionar un entorno adecuado y seguro que favorezca el desarrollo de las actividades académicas y administrativas.</t>
  </si>
  <si>
    <t xml:space="preserve">La institución educativa definió como principales estrategias para articular las acciones entre transición y los grados de primero y segundo de la básica primaria la formación en lecto-escritura, con el propósito de fortalecer las habilidades fundamentales de lectura y escritura desde las primeras etapas, con un tiempo establecido para realizar actividades diagnosticas de aprestamiento. y el uso adecuado del timepo libre, promoviendo actividades que estimulen la creatividad, autonomía y el desarrollo integral de los estudiantes en un ambiente flexible y enriquecedor. </t>
  </si>
  <si>
    <t>Desde el PEI, PIER o PEC, el efecto esperado de las acciones de articulación con los ámbitos familiar, institucional y comunitario ha sido positivo, pues estas han permitido encauzar las acciones pedagógicas de los docentes, logrando una mayor coherencia y efectividad en los procesos educativos estudianter.</t>
  </si>
  <si>
    <t>El seguimiento a estas estrategias se lleva a cabo mediante la supervisión directa de coordinación academica, de los diferentes estamentos institucionales y jornada de evaluaciòn y promociòn  quienes monitorean su implementación, evalúan su impacto y garantizan que se cumplan los objetivos establecidos en el marco institucional</t>
  </si>
  <si>
    <t>No tenemos grupos en situaciòn de vulnerabilidad en la instituciòn</t>
  </si>
  <si>
    <t>Se tienen en cuenta las necesidades de los estudiantes de manera ágil siguiendo una ruta de mejoramiento desde Bienestar educativo.</t>
  </si>
  <si>
    <t>No se lleva a cabo la tarea de una manera adecuada.</t>
  </si>
  <si>
    <t xml:space="preserve">Se usa de manera adecuada la planta física, pero hay falencia en el uso de los medios </t>
  </si>
  <si>
    <t xml:space="preserve">Se implementa el servicio social pero no de manera correcta. </t>
  </si>
  <si>
    <t>Los estudiantes poco participaronen as actividades institucionl y gestionan actividades escolares</t>
  </si>
  <si>
    <t xml:space="preserve">Se dificultó la participación activa de las familias </t>
  </si>
  <si>
    <t xml:space="preserve">Promover el desarrollo integral de los estudiantes a través de encuentros formativos diseñados específicamente para cada grado, fomentando aprendizajes significativos, la interacción colaborativa y el fortalecimiento de valores y habilidades. </t>
  </si>
  <si>
    <t>Resignificar el plan de estudios para integrar enfoques innovadores, interdisciplinarios y contextualizados que respondan a las necesidades actuales de los estudiantes, promoviendo el aprendizaje significativo, el desarrollo de competencias y una formación integral adaptada a los desafíos del siglo XXI.</t>
  </si>
  <si>
    <t>Promover el mejoramiento continuo de la institución educativa mediante el consejo directivo, fortaleciendo la calidad académica, el bienestar de la comunidad escolar y el cumplimiento de los principios institucionales, en coherencia con las normativas y las necesidades del entorno.</t>
  </si>
  <si>
    <t>Promover la inclusión y el apoyo a los grupos vulnerables(estudiantes con discapacidedes, ausencia de padres o acudientes) dentro de la comunidad educativa, mediante la implementación de estrategias que fortalezcan la equidad, el bienestar y la participación activa, contribuyendo a la construcción de una comunidad solidaria y respetuosa de la diversidad.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</si>
</sst>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54" x14ac:knownFonts="1">
    <font>
      <sz val="8"/>
      <color indexed="8"/>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2"/>
      <color indexed="8"/>
      <name val="Arial"/>
      <family val="2"/>
    </font>
    <font>
      <b/>
      <sz val="8"/>
      <color indexed="8"/>
      <name val="Arial"/>
      <family val="2"/>
    </font>
    <font>
      <b/>
      <sz val="12"/>
      <color indexed="8"/>
      <name val="Times New Roman"/>
      <family val="1"/>
    </font>
    <font>
      <b/>
      <sz val="11"/>
      <color indexed="8"/>
      <name val="Arial"/>
      <family val="2"/>
    </font>
    <font>
      <sz val="12"/>
      <color indexed="8"/>
      <name val="Arial"/>
      <family val="2"/>
    </font>
    <font>
      <sz val="9"/>
      <color indexed="8"/>
      <name val="Arial"/>
      <family val="2"/>
    </font>
    <font>
      <b/>
      <sz val="9"/>
      <color indexed="8"/>
      <name val="Arial"/>
      <family val="2"/>
    </font>
    <font>
      <sz val="10"/>
      <color indexed="8"/>
      <name val="Arial"/>
      <family val="2"/>
    </font>
    <font>
      <sz val="11"/>
      <color indexed="8"/>
      <name val="Arial"/>
      <family val="2"/>
    </font>
    <font>
      <b/>
      <sz val="10"/>
      <color indexed="8"/>
      <name val="Arial"/>
      <family val="2"/>
    </font>
    <font>
      <sz val="9"/>
      <name val="Arial"/>
      <family val="2"/>
    </font>
    <font>
      <sz val="10"/>
      <color indexed="8"/>
      <name val="Calibri"/>
      <family val="2"/>
    </font>
    <font>
      <sz val="8"/>
      <name val="Arial"/>
      <family val="2"/>
    </font>
    <font>
      <b/>
      <sz val="10"/>
      <name val="Arial"/>
      <family val="2"/>
    </font>
    <font>
      <b/>
      <sz val="9"/>
      <name val="Arial"/>
      <family val="2"/>
    </font>
    <font>
      <sz val="8"/>
      <color indexed="8"/>
      <name val="Arial"/>
      <family val="2"/>
    </font>
    <font>
      <b/>
      <sz val="8"/>
      <color indexed="8"/>
      <name val="Calibri"/>
      <family val="2"/>
    </font>
    <font>
      <b/>
      <sz val="16"/>
      <color indexed="8"/>
      <name val="Arial"/>
      <family val="2"/>
    </font>
    <font>
      <sz val="9"/>
      <color indexed="8"/>
      <name val="Calibri"/>
      <family val="2"/>
    </font>
    <font>
      <sz val="10"/>
      <name val="Arial"/>
      <family val="2"/>
    </font>
    <font>
      <sz val="11"/>
      <color indexed="8"/>
      <name val="Calibri"/>
      <family val="2"/>
    </font>
    <font>
      <b/>
      <sz val="11"/>
      <color indexed="8"/>
      <name val="Calibri"/>
      <family val="2"/>
    </font>
    <font>
      <sz val="11"/>
      <color indexed="56"/>
      <name val="Calibri"/>
      <family val="2"/>
    </font>
    <font>
      <b/>
      <sz val="9"/>
      <color indexed="56"/>
      <name val="Arial"/>
      <family val="2"/>
    </font>
    <font>
      <b/>
      <sz val="8"/>
      <color indexed="56"/>
      <name val="Arial"/>
      <family val="2"/>
    </font>
    <font>
      <b/>
      <sz val="10"/>
      <color indexed="9"/>
      <name val="Arial"/>
      <family val="2"/>
    </font>
    <font>
      <b/>
      <sz val="9"/>
      <color indexed="8"/>
      <name val="Calibri"/>
      <family val="2"/>
    </font>
    <font>
      <b/>
      <sz val="10"/>
      <color indexed="8"/>
      <name val="Calibri"/>
      <family val="2"/>
    </font>
    <font>
      <sz val="10"/>
      <color indexed="9"/>
      <name val="Arial"/>
      <family val="2"/>
    </font>
    <font>
      <sz val="8"/>
      <color indexed="9"/>
      <name val="Arial"/>
      <family val="2"/>
    </font>
    <font>
      <b/>
      <sz val="18"/>
      <color indexed="42"/>
      <name val="Arial"/>
      <family val="2"/>
    </font>
    <font>
      <b/>
      <sz val="14"/>
      <color indexed="9"/>
      <name val="Arial"/>
      <family val="2"/>
    </font>
    <font>
      <sz val="12"/>
      <color indexed="42"/>
      <name val="Arial"/>
      <family val="2"/>
    </font>
    <font>
      <b/>
      <sz val="12"/>
      <color indexed="42"/>
      <name val="Arial"/>
      <family val="2"/>
    </font>
    <font>
      <b/>
      <sz val="11"/>
      <color indexed="42"/>
      <name val="Arial"/>
      <family val="2"/>
    </font>
    <font>
      <sz val="11"/>
      <name val="Arial"/>
      <family val="2"/>
    </font>
    <font>
      <b/>
      <sz val="11"/>
      <color indexed="9"/>
      <name val="Arial"/>
      <family val="2"/>
    </font>
    <font>
      <b/>
      <sz val="12"/>
      <color indexed="9"/>
      <name val="Arial"/>
      <family val="2"/>
    </font>
    <font>
      <sz val="9"/>
      <color indexed="81"/>
      <name val="Tahoma"/>
      <family val="2"/>
    </font>
    <font>
      <b/>
      <sz val="9"/>
      <color indexed="81"/>
      <name val="Tahoma"/>
      <family val="2"/>
    </font>
    <font>
      <b/>
      <sz val="14"/>
      <color indexed="8"/>
      <name val="Arial"/>
      <family val="2"/>
    </font>
    <font>
      <sz val="11"/>
      <color theme="1"/>
      <name val="Calibri"/>
      <family val="2"/>
      <scheme val="minor"/>
    </font>
    <font>
      <u/>
      <sz val="8"/>
      <color theme="10"/>
      <name val="Arial"/>
      <family val="2"/>
    </font>
    <font>
      <sz val="11"/>
      <color theme="1"/>
      <name val="Arial"/>
      <family val="2"/>
    </font>
    <font>
      <sz val="10"/>
      <color rgb="FF000000"/>
      <name val="Arial"/>
      <family val="2"/>
    </font>
    <font>
      <sz val="8"/>
      <name val="Arial"/>
      <family val="2"/>
    </font>
    <font>
      <sz val="6"/>
      <color rgb="FF000000"/>
      <name val="Arial"/>
      <family val="2"/>
    </font>
    <font>
      <b/>
      <i/>
      <sz val="14"/>
      <color indexed="8"/>
      <name val="Calibri"/>
      <family val="2"/>
    </font>
    <font>
      <b/>
      <i/>
      <sz val="14"/>
      <color indexed="8"/>
      <name val="Arial"/>
      <family val="2"/>
    </font>
  </fonts>
  <fills count="32">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9"/>
        <bgColor indexed="23"/>
      </patternFill>
    </fill>
    <fill>
      <patternFill patternType="solid">
        <fgColor indexed="52"/>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60"/>
        <bgColor indexed="64"/>
      </patternFill>
    </fill>
    <fill>
      <patternFill patternType="solid">
        <fgColor indexed="62"/>
        <bgColor indexed="64"/>
      </patternFill>
    </fill>
    <fill>
      <patternFill patternType="solid">
        <fgColor indexed="49"/>
        <bgColor indexed="23"/>
      </patternFill>
    </fill>
    <fill>
      <patternFill patternType="solid">
        <fgColor indexed="44"/>
        <bgColor indexed="23"/>
      </patternFill>
    </fill>
    <fill>
      <patternFill patternType="solid">
        <fgColor indexed="57"/>
        <bgColor indexed="23"/>
      </patternFill>
    </fill>
    <fill>
      <patternFill patternType="solid">
        <fgColor indexed="17"/>
        <bgColor indexed="64"/>
      </patternFill>
    </fill>
    <fill>
      <patternFill patternType="solid">
        <fgColor indexed="42"/>
        <bgColor indexed="64"/>
      </patternFill>
    </fill>
    <fill>
      <patternFill patternType="solid">
        <fgColor theme="6" tint="0.59999389629810485"/>
        <bgColor indexed="41"/>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00FF00"/>
        <bgColor rgb="FF00FF00"/>
      </patternFill>
    </fill>
    <fill>
      <patternFill patternType="solid">
        <fgColor rgb="FFFFFF00"/>
        <bgColor rgb="FF00FF00"/>
      </patternFill>
    </fill>
    <fill>
      <patternFill patternType="solid">
        <fgColor rgb="FFFF0000"/>
        <bgColor rgb="FF00FF00"/>
      </patternFill>
    </fill>
    <fill>
      <patternFill patternType="solid">
        <fgColor rgb="FFFFFF00"/>
        <bgColor indexed="64"/>
      </patternFill>
    </fill>
    <fill>
      <patternFill patternType="solid">
        <fgColor theme="6" tint="0.39997558519241921"/>
        <bgColor indexed="64"/>
      </patternFill>
    </fill>
  </fills>
  <borders count="6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medium">
        <color indexed="8"/>
      </right>
      <top style="medium">
        <color indexed="8"/>
      </top>
      <bottom/>
      <diagonal/>
    </border>
    <border>
      <left/>
      <right style="thin">
        <color indexed="63"/>
      </right>
      <top style="thin">
        <color indexed="63"/>
      </top>
      <bottom/>
      <diagonal/>
    </border>
    <border>
      <left/>
      <right style="thin">
        <color indexed="8"/>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8"/>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8"/>
      </right>
      <top/>
      <bottom style="thin">
        <color indexed="8"/>
      </bottom>
      <diagonal/>
    </border>
    <border>
      <left style="thin">
        <color indexed="8"/>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C0C0C0"/>
      </right>
      <top style="medium">
        <color rgb="FF000000"/>
      </top>
      <bottom style="medium">
        <color rgb="FF000000"/>
      </bottom>
      <diagonal/>
    </border>
    <border>
      <left style="medium">
        <color rgb="FF000000"/>
      </left>
      <right style="medium">
        <color rgb="FFC0C0C0"/>
      </right>
      <top style="medium">
        <color rgb="FFC0C0C0"/>
      </top>
      <bottom style="medium">
        <color rgb="FF000000"/>
      </bottom>
      <diagonal/>
    </border>
    <border>
      <left style="medium">
        <color rgb="FF000000"/>
      </left>
      <right style="medium">
        <color rgb="FF000000"/>
      </right>
      <top style="medium">
        <color rgb="FFC0C0C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4">
    <xf numFmtId="0" fontId="0" fillId="0" borderId="0"/>
    <xf numFmtId="0" fontId="20" fillId="21" borderId="1">
      <alignment horizontal="center" vertical="center"/>
    </xf>
    <xf numFmtId="0" fontId="47" fillId="0" borderId="0" applyNumberFormat="0" applyFill="0" applyBorder="0" applyAlignment="0" applyProtection="0"/>
    <xf numFmtId="164" fontId="24" fillId="0" borderId="0"/>
    <xf numFmtId="0" fontId="46" fillId="0" borderId="0"/>
    <xf numFmtId="0" fontId="46" fillId="0" borderId="0"/>
    <xf numFmtId="9" fontId="25"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0" fontId="2" fillId="0" borderId="0"/>
    <xf numFmtId="0" fontId="2" fillId="0" borderId="0"/>
    <xf numFmtId="0" fontId="1" fillId="0" borderId="0"/>
    <xf numFmtId="0" fontId="1" fillId="0" borderId="0"/>
  </cellStyleXfs>
  <cellXfs count="314">
    <xf numFmtId="0" fontId="0" fillId="0" borderId="0" xfId="0"/>
    <xf numFmtId="0" fontId="6" fillId="2" borderId="2" xfId="0" applyFont="1" applyFill="1" applyBorder="1" applyAlignment="1">
      <alignment horizontal="center" vertical="center"/>
    </xf>
    <xf numFmtId="0" fontId="5" fillId="0" borderId="0" xfId="0" applyFont="1" applyAlignment="1">
      <alignment horizontal="center" wrapText="1"/>
    </xf>
    <xf numFmtId="0" fontId="9" fillId="0" borderId="0" xfId="0" applyFont="1"/>
    <xf numFmtId="0" fontId="11" fillId="3" borderId="3" xfId="0" applyFont="1" applyFill="1" applyBorder="1" applyAlignment="1">
      <alignment horizontal="center" vertical="center" wrapText="1"/>
    </xf>
    <xf numFmtId="0" fontId="10" fillId="0" borderId="0" xfId="0" applyFont="1"/>
    <xf numFmtId="0" fontId="12" fillId="6" borderId="6" xfId="0" applyFont="1" applyFill="1" applyBorder="1" applyAlignment="1">
      <alignment vertical="center"/>
    </xf>
    <xf numFmtId="0" fontId="12" fillId="6" borderId="2" xfId="0" applyFont="1" applyFill="1" applyBorder="1" applyAlignment="1">
      <alignment horizontal="left" vertical="center" indent="2"/>
    </xf>
    <xf numFmtId="0" fontId="12" fillId="0" borderId="2" xfId="0" applyFont="1" applyBorder="1" applyAlignment="1">
      <alignment vertical="center" wrapText="1"/>
    </xf>
    <xf numFmtId="0" fontId="12" fillId="0" borderId="2" xfId="0" applyFont="1" applyBorder="1" applyAlignment="1">
      <alignment vertical="top" wrapText="1"/>
    </xf>
    <xf numFmtId="0" fontId="12" fillId="6" borderId="2"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8" fillId="7" borderId="0" xfId="0" applyFont="1" applyFill="1" applyAlignment="1">
      <alignment horizontal="center"/>
    </xf>
    <xf numFmtId="0" fontId="29" fillId="8" borderId="0" xfId="0" applyFont="1" applyFill="1" applyAlignment="1">
      <alignment horizontal="center" vertical="center"/>
    </xf>
    <xf numFmtId="0" fontId="17" fillId="8" borderId="2" xfId="0" applyFont="1" applyFill="1" applyBorder="1" applyAlignment="1">
      <alignment horizontal="left" vertical="top" wrapText="1"/>
    </xf>
    <xf numFmtId="0" fontId="9" fillId="9" borderId="0" xfId="0" applyFont="1" applyFill="1"/>
    <xf numFmtId="0" fontId="6" fillId="6" borderId="7"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2" fillId="0" borderId="0" xfId="0" applyFont="1"/>
    <xf numFmtId="0" fontId="12" fillId="9" borderId="0" xfId="0" applyFont="1" applyFill="1"/>
    <xf numFmtId="0" fontId="26" fillId="0" borderId="0" xfId="0" applyFont="1"/>
    <xf numFmtId="0" fontId="12" fillId="5" borderId="2" xfId="0" applyFont="1" applyFill="1" applyBorder="1"/>
    <xf numFmtId="0" fontId="30" fillId="10" borderId="0" xfId="0" applyFont="1" applyFill="1" applyAlignment="1" applyProtection="1">
      <alignment horizontal="center" vertical="center"/>
      <protection hidden="1"/>
    </xf>
    <xf numFmtId="1" fontId="14" fillId="5" borderId="8" xfId="0" applyNumberFormat="1" applyFont="1" applyFill="1" applyBorder="1" applyAlignment="1" applyProtection="1">
      <alignment horizontal="center" vertical="center" wrapText="1"/>
      <protection locked="0"/>
    </xf>
    <xf numFmtId="0" fontId="0" fillId="11" borderId="2"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12" fillId="0" borderId="0" xfId="0" applyFont="1" applyAlignment="1">
      <alignment horizontal="left" vertical="center"/>
    </xf>
    <xf numFmtId="0" fontId="0" fillId="0" borderId="0" xfId="0" applyAlignment="1">
      <alignment horizontal="center"/>
    </xf>
    <xf numFmtId="0" fontId="12" fillId="0" borderId="0" xfId="0" applyFont="1" applyAlignment="1">
      <alignment wrapText="1"/>
    </xf>
    <xf numFmtId="0" fontId="12" fillId="0" borderId="2" xfId="0" applyFont="1" applyBorder="1" applyAlignment="1" applyProtection="1">
      <alignment horizontal="center" vertical="center"/>
      <protection locked="0"/>
    </xf>
    <xf numFmtId="0" fontId="0" fillId="0" borderId="0" xfId="0" applyAlignment="1">
      <alignment wrapText="1"/>
    </xf>
    <xf numFmtId="0" fontId="14" fillId="11" borderId="2" xfId="0" applyFont="1" applyFill="1" applyBorder="1" applyAlignment="1" applyProtection="1">
      <alignment horizontal="center" vertical="center"/>
      <protection locked="0"/>
    </xf>
    <xf numFmtId="0" fontId="31" fillId="12" borderId="9" xfId="0" applyFont="1" applyFill="1" applyBorder="1" applyAlignment="1">
      <alignment horizontal="center" vertical="center" wrapText="1"/>
    </xf>
    <xf numFmtId="0" fontId="33" fillId="13" borderId="10" xfId="0" applyFont="1" applyFill="1" applyBorder="1" applyAlignment="1">
      <alignment horizontal="center" vertical="center"/>
    </xf>
    <xf numFmtId="0" fontId="34" fillId="14" borderId="0" xfId="0" applyFont="1" applyFill="1" applyAlignment="1">
      <alignment horizontal="center" vertical="center"/>
    </xf>
    <xf numFmtId="49" fontId="16" fillId="11" borderId="11" xfId="0" applyNumberFormat="1" applyFont="1" applyFill="1" applyBorder="1" applyAlignment="1" applyProtection="1">
      <alignment horizontal="left" vertical="top" wrapText="1"/>
      <protection locked="0"/>
    </xf>
    <xf numFmtId="49" fontId="16" fillId="11" borderId="12" xfId="6" applyNumberFormat="1" applyFont="1" applyFill="1" applyBorder="1" applyAlignment="1" applyProtection="1">
      <alignment horizontal="left" vertical="top" wrapText="1"/>
      <protection locked="0"/>
    </xf>
    <xf numFmtId="0" fontId="32" fillId="12"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33" fillId="13" borderId="18" xfId="0" applyFont="1" applyFill="1" applyBorder="1" applyAlignment="1">
      <alignment horizontal="center" vertical="center"/>
    </xf>
    <xf numFmtId="0" fontId="0" fillId="11" borderId="10" xfId="0" applyFill="1" applyBorder="1" applyAlignment="1" applyProtection="1">
      <alignment vertical="center" wrapText="1"/>
      <protection locked="0"/>
    </xf>
    <xf numFmtId="0" fontId="12" fillId="3" borderId="10" xfId="0" applyFont="1" applyFill="1" applyBorder="1" applyAlignment="1" applyProtection="1">
      <alignment horizontal="center" vertical="center"/>
      <protection locked="0"/>
    </xf>
    <xf numFmtId="0" fontId="14" fillId="11"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9" fontId="6" fillId="3" borderId="3" xfId="0" applyNumberFormat="1" applyFont="1" applyFill="1" applyBorder="1" applyAlignment="1">
      <alignment horizontal="center" vertical="top" wrapText="1"/>
    </xf>
    <xf numFmtId="9" fontId="0" fillId="0" borderId="0" xfId="0" applyNumberFormat="1"/>
    <xf numFmtId="9" fontId="6" fillId="2" borderId="2" xfId="0" applyNumberFormat="1" applyFont="1" applyFill="1" applyBorder="1" applyAlignment="1">
      <alignment horizontal="center" vertical="center"/>
    </xf>
    <xf numFmtId="9" fontId="5" fillId="0" borderId="0" xfId="0" applyNumberFormat="1" applyFont="1" applyAlignment="1">
      <alignment horizontal="center" wrapText="1"/>
    </xf>
    <xf numFmtId="9" fontId="9" fillId="0" borderId="0" xfId="0" applyNumberFormat="1" applyFont="1"/>
    <xf numFmtId="9" fontId="6" fillId="12" borderId="0" xfId="0" applyNumberFormat="1" applyFont="1" applyFill="1" applyAlignment="1">
      <alignment horizontal="center" vertical="center" wrapText="1"/>
    </xf>
    <xf numFmtId="0" fontId="11" fillId="12" borderId="19" xfId="0" applyFont="1" applyFill="1" applyBorder="1" applyAlignment="1">
      <alignment horizontal="center" vertical="center"/>
    </xf>
    <xf numFmtId="0" fontId="11" fillId="12" borderId="0" xfId="0" applyFont="1" applyFill="1" applyAlignment="1">
      <alignment horizontal="center" vertical="center"/>
    </xf>
    <xf numFmtId="0" fontId="12" fillId="9" borderId="0" xfId="0" applyFont="1" applyFill="1" applyAlignment="1">
      <alignment vertical="center" wrapText="1"/>
    </xf>
    <xf numFmtId="0" fontId="12" fillId="9" borderId="0" xfId="0" applyFont="1" applyFill="1" applyAlignment="1">
      <alignment horizontal="left" vertical="top" wrapText="1"/>
    </xf>
    <xf numFmtId="0" fontId="0" fillId="9" borderId="0" xfId="0" applyFill="1" applyAlignment="1">
      <alignment wrapText="1"/>
    </xf>
    <xf numFmtId="0" fontId="0" fillId="9" borderId="0" xfId="0" applyFill="1"/>
    <xf numFmtId="0" fontId="32" fillId="12" borderId="9" xfId="0" applyFont="1" applyFill="1" applyBorder="1" applyAlignment="1">
      <alignment horizontal="center" vertical="center" wrapText="1"/>
    </xf>
    <xf numFmtId="49" fontId="12" fillId="11" borderId="2" xfId="0" applyNumberFormat="1" applyFont="1" applyFill="1" applyBorder="1" applyAlignment="1" applyProtection="1">
      <alignment horizontal="left" vertical="top" wrapText="1"/>
      <protection locked="0"/>
    </xf>
    <xf numFmtId="49" fontId="12" fillId="11" borderId="2" xfId="0" applyNumberFormat="1" applyFont="1" applyFill="1" applyBorder="1" applyAlignment="1" applyProtection="1">
      <alignment horizontal="left" vertical="top"/>
      <protection locked="0"/>
    </xf>
    <xf numFmtId="1" fontId="10" fillId="3" borderId="20" xfId="0" applyNumberFormat="1" applyFont="1" applyFill="1" applyBorder="1" applyAlignment="1" applyProtection="1">
      <alignment horizontal="center" vertical="center" wrapText="1"/>
      <protection locked="0"/>
    </xf>
    <xf numFmtId="1" fontId="10" fillId="3" borderId="2" xfId="0" applyNumberFormat="1" applyFont="1" applyFill="1" applyBorder="1" applyAlignment="1" applyProtection="1">
      <alignment horizontal="center" vertical="center"/>
      <protection locked="0"/>
    </xf>
    <xf numFmtId="1" fontId="10" fillId="3" borderId="2" xfId="0" applyNumberFormat="1" applyFont="1" applyFill="1" applyBorder="1" applyAlignment="1" applyProtection="1">
      <alignment horizontal="center" vertical="center" wrapText="1"/>
      <protection locked="0"/>
    </xf>
    <xf numFmtId="49" fontId="12" fillId="11" borderId="21" xfId="0" applyNumberFormat="1" applyFont="1" applyFill="1" applyBorder="1" applyAlignment="1" applyProtection="1">
      <alignment vertical="top" wrapText="1"/>
      <protection locked="0"/>
    </xf>
    <xf numFmtId="0" fontId="12" fillId="0" borderId="2" xfId="0" applyFont="1" applyBorder="1" applyAlignment="1">
      <alignment horizontal="left" vertical="top" wrapText="1"/>
    </xf>
    <xf numFmtId="0" fontId="12" fillId="0" borderId="2" xfId="0" applyFont="1" applyBorder="1" applyAlignment="1">
      <alignment vertical="top"/>
    </xf>
    <xf numFmtId="1" fontId="14" fillId="11" borderId="2" xfId="0" applyNumberFormat="1" applyFont="1" applyFill="1" applyBorder="1" applyAlignment="1" applyProtection="1">
      <alignment horizontal="center" vertical="center"/>
      <protection locked="0"/>
    </xf>
    <xf numFmtId="9" fontId="34" fillId="9" borderId="0" xfId="0" applyNumberFormat="1" applyFont="1" applyFill="1" applyProtection="1">
      <protection hidden="1"/>
    </xf>
    <xf numFmtId="9" fontId="16" fillId="11" borderId="4" xfId="0" applyNumberFormat="1" applyFont="1" applyFill="1" applyBorder="1" applyAlignment="1" applyProtection="1">
      <alignment horizontal="center" vertical="center"/>
      <protection locked="0"/>
    </xf>
    <xf numFmtId="9" fontId="16" fillId="11" borderId="2" xfId="0" applyNumberFormat="1" applyFont="1" applyFill="1" applyBorder="1" applyAlignment="1" applyProtection="1">
      <alignment horizontal="center" vertical="center"/>
      <protection locked="0"/>
    </xf>
    <xf numFmtId="9" fontId="16" fillId="11" borderId="5" xfId="0" applyNumberFormat="1" applyFont="1" applyFill="1" applyBorder="1" applyAlignment="1" applyProtection="1">
      <alignment horizontal="center" vertical="center"/>
      <protection locked="0"/>
    </xf>
    <xf numFmtId="1" fontId="14" fillId="11" borderId="21" xfId="0" applyNumberFormat="1" applyFont="1" applyFill="1" applyBorder="1" applyAlignment="1" applyProtection="1">
      <alignment horizontal="center" vertical="center"/>
      <protection locked="0"/>
    </xf>
    <xf numFmtId="0" fontId="10" fillId="22" borderId="24" xfId="0" applyFont="1" applyFill="1" applyBorder="1" applyAlignment="1">
      <alignment horizontal="center" vertical="center" wrapText="1"/>
    </xf>
    <xf numFmtId="0" fontId="10" fillId="22" borderId="25" xfId="0" applyFont="1" applyFill="1" applyBorder="1" applyAlignment="1">
      <alignment horizontal="center" vertical="center" wrapText="1"/>
    </xf>
    <xf numFmtId="0" fontId="48" fillId="0" borderId="0" xfId="0" applyFont="1"/>
    <xf numFmtId="164" fontId="24" fillId="0" borderId="2" xfId="3" applyBorder="1" applyAlignment="1">
      <alignment horizontal="center" vertical="center"/>
    </xf>
    <xf numFmtId="0" fontId="40" fillId="3" borderId="21" xfId="0" applyFont="1" applyFill="1" applyBorder="1" applyAlignment="1">
      <alignment vertical="center" wrapText="1"/>
    </xf>
    <xf numFmtId="0" fontId="40" fillId="3" borderId="26" xfId="0" applyFont="1" applyFill="1" applyBorder="1" applyAlignment="1">
      <alignment vertical="center" wrapText="1"/>
    </xf>
    <xf numFmtId="0" fontId="40" fillId="3" borderId="21" xfId="0" applyFont="1" applyFill="1" applyBorder="1" applyAlignment="1">
      <alignment vertical="center"/>
    </xf>
    <xf numFmtId="0" fontId="22" fillId="0" borderId="0" xfId="0" applyFont="1"/>
    <xf numFmtId="0" fontId="21" fillId="12" borderId="9" xfId="0" applyFont="1" applyFill="1" applyBorder="1" applyAlignment="1">
      <alignment horizontal="center" vertical="center" wrapText="1"/>
    </xf>
    <xf numFmtId="0" fontId="0" fillId="0" borderId="0" xfId="0" applyAlignment="1">
      <alignment horizontal="center" wrapText="1"/>
    </xf>
    <xf numFmtId="14" fontId="12" fillId="0" borderId="0" xfId="0" applyNumberFormat="1" applyFont="1" applyAlignment="1">
      <alignment vertical="center"/>
    </xf>
    <xf numFmtId="49" fontId="0" fillId="23" borderId="2" xfId="0" applyNumberFormat="1" applyFill="1" applyBorder="1" applyAlignment="1" applyProtection="1">
      <alignment horizontal="left" vertical="center" wrapText="1"/>
      <protection locked="0"/>
    </xf>
    <xf numFmtId="49" fontId="0" fillId="23" borderId="2" xfId="0" applyNumberFormat="1" applyFill="1" applyBorder="1" applyAlignment="1" applyProtection="1">
      <alignment horizontal="center" vertical="center" wrapText="1"/>
      <protection locked="0"/>
    </xf>
    <xf numFmtId="0" fontId="0" fillId="0" borderId="0" xfId="0" applyAlignment="1">
      <alignment horizontal="left" vertical="center" wrapText="1"/>
    </xf>
    <xf numFmtId="0" fontId="0" fillId="23" borderId="0" xfId="0" applyFill="1" applyAlignment="1">
      <alignment horizontal="left" vertical="center" wrapText="1"/>
    </xf>
    <xf numFmtId="49" fontId="0" fillId="23" borderId="2" xfId="0" applyNumberFormat="1" applyFill="1" applyBorder="1" applyAlignment="1" applyProtection="1">
      <alignment horizontal="left" vertical="center" wrapText="1"/>
      <protection hidden="1"/>
    </xf>
    <xf numFmtId="0" fontId="14" fillId="24" borderId="2" xfId="0" applyFont="1" applyFill="1" applyBorder="1" applyAlignment="1">
      <alignment horizontal="center" vertical="center" wrapText="1"/>
    </xf>
    <xf numFmtId="49" fontId="0" fillId="23" borderId="2" xfId="0" applyNumberFormat="1" applyFill="1" applyBorder="1" applyAlignment="1" applyProtection="1">
      <alignment horizontal="center" vertical="center" wrapText="1"/>
      <protection hidden="1"/>
    </xf>
    <xf numFmtId="49" fontId="0" fillId="23" borderId="10" xfId="0" applyNumberFormat="1" applyFill="1" applyBorder="1" applyAlignment="1" applyProtection="1">
      <alignment horizontal="left" vertical="center" wrapText="1"/>
      <protection hidden="1"/>
    </xf>
    <xf numFmtId="2" fontId="0" fillId="23" borderId="2" xfId="0" applyNumberFormat="1" applyFill="1" applyBorder="1" applyAlignment="1" applyProtection="1">
      <alignment horizontal="center" vertical="center" wrapText="1"/>
      <protection locked="0"/>
    </xf>
    <xf numFmtId="1" fontId="0" fillId="23" borderId="2" xfId="0" applyNumberFormat="1" applyFill="1" applyBorder="1" applyAlignment="1" applyProtection="1">
      <alignment horizontal="center" vertical="center" wrapText="1"/>
      <protection locked="0"/>
    </xf>
    <xf numFmtId="1" fontId="20" fillId="23" borderId="2" xfId="6" applyNumberFormat="1" applyFont="1" applyFill="1" applyBorder="1" applyAlignment="1" applyProtection="1">
      <alignment horizontal="center" vertical="center" wrapText="1"/>
      <protection locked="0"/>
    </xf>
    <xf numFmtId="0" fontId="48" fillId="0" borderId="10" xfId="0" applyFont="1" applyBorder="1" applyAlignment="1">
      <alignment horizontal="left" vertical="center" wrapText="1"/>
    </xf>
    <xf numFmtId="0" fontId="48" fillId="0" borderId="2" xfId="0" applyFont="1" applyBorder="1" applyAlignment="1">
      <alignment horizontal="left" vertical="center" wrapText="1"/>
    </xf>
    <xf numFmtId="0" fontId="12" fillId="0" borderId="0" xfId="0" applyFont="1" applyAlignment="1">
      <alignment horizontal="left" vertical="center" wrapText="1"/>
    </xf>
    <xf numFmtId="0" fontId="35" fillId="15" borderId="0" xfId="0" applyFont="1" applyFill="1" applyAlignment="1">
      <alignment horizontal="left" vertical="center" wrapText="1"/>
    </xf>
    <xf numFmtId="0" fontId="14" fillId="9" borderId="27" xfId="0" applyFont="1" applyFill="1" applyBorder="1" applyAlignment="1">
      <alignment horizontal="left" vertical="center" wrapText="1"/>
    </xf>
    <xf numFmtId="0" fontId="48" fillId="0" borderId="27" xfId="0" applyFont="1" applyBorder="1" applyAlignment="1">
      <alignment horizontal="left" vertical="center" wrapText="1"/>
    </xf>
    <xf numFmtId="0" fontId="48" fillId="0" borderId="20" xfId="0" applyFont="1" applyBorder="1" applyAlignment="1">
      <alignment horizontal="left" vertical="center" wrapText="1"/>
    </xf>
    <xf numFmtId="0" fontId="13" fillId="0" borderId="10" xfId="0" applyFont="1" applyBorder="1" applyAlignment="1">
      <alignment horizontal="left" vertical="center" wrapText="1"/>
    </xf>
    <xf numFmtId="0" fontId="11" fillId="3" borderId="2" xfId="0" applyFont="1" applyFill="1" applyBorder="1" applyAlignment="1">
      <alignment horizontal="center" vertical="center" wrapText="1"/>
    </xf>
    <xf numFmtId="1" fontId="12" fillId="3" borderId="10" xfId="0" applyNumberFormat="1" applyFont="1" applyFill="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1" fontId="14" fillId="5" borderId="28" xfId="0" applyNumberFormat="1" applyFont="1" applyFill="1" applyBorder="1" applyAlignment="1" applyProtection="1">
      <alignment horizontal="center" vertical="center" wrapText="1"/>
      <protection locked="0"/>
    </xf>
    <xf numFmtId="49" fontId="12" fillId="11" borderId="29" xfId="0" applyNumberFormat="1" applyFont="1" applyFill="1" applyBorder="1" applyAlignment="1" applyProtection="1">
      <alignment vertical="top" wrapText="1"/>
      <protection locked="0"/>
    </xf>
    <xf numFmtId="0" fontId="0" fillId="11" borderId="4" xfId="0" applyFill="1" applyBorder="1" applyAlignment="1" applyProtection="1">
      <alignment vertical="center" wrapText="1"/>
      <protection locked="0"/>
    </xf>
    <xf numFmtId="1" fontId="12" fillId="3" borderId="4" xfId="0" applyNumberFormat="1" applyFont="1" applyFill="1" applyBorder="1" applyAlignment="1" applyProtection="1">
      <alignment horizontal="center" vertical="center"/>
      <protection locked="0"/>
    </xf>
    <xf numFmtId="0" fontId="33" fillId="13" borderId="4" xfId="0" applyFont="1" applyFill="1" applyBorder="1" applyAlignment="1">
      <alignment horizontal="center" vertical="center"/>
    </xf>
    <xf numFmtId="0" fontId="14" fillId="11" borderId="4"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 fontId="14" fillId="5" borderId="30"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protection locked="0"/>
    </xf>
    <xf numFmtId="0" fontId="33" fillId="13" borderId="31" xfId="0" applyFont="1" applyFill="1" applyBorder="1" applyAlignment="1">
      <alignment horizontal="center" vertical="center"/>
    </xf>
    <xf numFmtId="0" fontId="14" fillId="11" borderId="5" xfId="0" applyFont="1" applyFill="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0" fillId="0" borderId="0" xfId="0" applyAlignment="1">
      <alignment horizontal="center" vertical="center" wrapText="1"/>
    </xf>
    <xf numFmtId="49" fontId="0" fillId="23" borderId="2" xfId="0" applyNumberFormat="1" applyFill="1" applyBorder="1" applyAlignment="1" applyProtection="1">
      <alignment vertical="center" wrapText="1"/>
      <protection locked="0"/>
    </xf>
    <xf numFmtId="49" fontId="0" fillId="23" borderId="32" xfId="0" applyNumberFormat="1" applyFill="1" applyBorder="1" applyAlignment="1" applyProtection="1">
      <alignment vertical="center" wrapText="1"/>
      <protection locked="0"/>
    </xf>
    <xf numFmtId="0" fontId="31" fillId="12" borderId="9" xfId="0" applyFont="1" applyFill="1" applyBorder="1" applyAlignment="1">
      <alignment horizontal="left" vertical="center" wrapText="1"/>
    </xf>
    <xf numFmtId="49" fontId="0" fillId="23" borderId="10" xfId="0" applyNumberFormat="1" applyFill="1" applyBorder="1" applyAlignment="1" applyProtection="1">
      <alignment horizontal="center" vertical="center" wrapText="1"/>
      <protection locked="0"/>
    </xf>
    <xf numFmtId="49" fontId="47" fillId="23" borderId="10" xfId="2" applyNumberFormat="1" applyFill="1" applyBorder="1" applyAlignment="1" applyProtection="1">
      <alignment horizontal="center" vertical="center" wrapText="1"/>
      <protection locked="0"/>
    </xf>
    <xf numFmtId="0" fontId="32" fillId="12" borderId="9" xfId="0" applyFont="1" applyFill="1" applyBorder="1" applyAlignment="1">
      <alignment horizontal="left" vertical="center" wrapText="1"/>
    </xf>
    <xf numFmtId="49" fontId="0" fillId="23" borderId="32" xfId="0" applyNumberFormat="1" applyFill="1" applyBorder="1" applyAlignment="1" applyProtection="1">
      <alignment horizontal="left" vertical="center" wrapText="1"/>
      <protection locked="0"/>
    </xf>
    <xf numFmtId="49" fontId="0" fillId="23" borderId="19" xfId="0" applyNumberForma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23" fillId="0" borderId="0" xfId="0" applyFont="1" applyAlignment="1">
      <alignment horizontal="center" vertical="center" wrapText="1"/>
    </xf>
    <xf numFmtId="0" fontId="4" fillId="0" borderId="0" xfId="0" applyFont="1" applyAlignment="1">
      <alignment horizontal="center" vertical="center" wrapText="1"/>
    </xf>
    <xf numFmtId="166" fontId="0" fillId="0" borderId="0" xfId="0" applyNumberFormat="1" applyAlignment="1">
      <alignment horizontal="center" vertical="center" wrapText="1"/>
    </xf>
    <xf numFmtId="166" fontId="32" fillId="12" borderId="14" xfId="0" applyNumberFormat="1" applyFont="1" applyFill="1" applyBorder="1" applyAlignment="1">
      <alignment horizontal="center" vertical="center" wrapText="1"/>
    </xf>
    <xf numFmtId="166" fontId="0" fillId="23" borderId="10" xfId="0" applyNumberFormat="1" applyFill="1" applyBorder="1" applyAlignment="1" applyProtection="1">
      <alignment horizontal="center" vertical="center" wrapText="1"/>
      <protection locked="0"/>
    </xf>
    <xf numFmtId="0" fontId="0" fillId="23" borderId="2" xfId="0" applyFill="1" applyBorder="1" applyAlignment="1">
      <alignment horizontal="left"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0" fillId="11" borderId="5" xfId="0" applyFill="1" applyBorder="1" applyAlignment="1" applyProtection="1">
      <alignment vertical="center" wrapText="1"/>
      <protection locked="0"/>
    </xf>
    <xf numFmtId="14" fontId="0" fillId="23" borderId="10" xfId="0" applyNumberForma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35" fillId="15" borderId="0" xfId="0" applyFont="1" applyFill="1" applyAlignment="1">
      <alignment horizontal="center" vertical="center" wrapText="1"/>
    </xf>
    <xf numFmtId="49" fontId="0" fillId="3" borderId="9" xfId="0" applyNumberFormat="1" applyFill="1" applyBorder="1" applyAlignment="1" applyProtection="1">
      <alignment horizontal="center" vertical="center" wrapText="1"/>
      <protection hidden="1"/>
    </xf>
    <xf numFmtId="0" fontId="4" fillId="4"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0" borderId="0" xfId="0" applyFont="1"/>
    <xf numFmtId="0" fontId="4" fillId="5" borderId="2" xfId="0" applyFont="1" applyFill="1" applyBorder="1" applyAlignment="1">
      <alignment horizontal="left" vertical="center" wrapText="1"/>
    </xf>
    <xf numFmtId="0" fontId="4" fillId="5" borderId="5" xfId="0" applyFont="1" applyFill="1" applyBorder="1" applyAlignment="1">
      <alignment horizontal="left" vertical="center" wrapText="1"/>
    </xf>
    <xf numFmtId="9" fontId="16" fillId="11" borderId="5" xfId="6" applyFont="1" applyFill="1" applyBorder="1" applyAlignment="1" applyProtection="1">
      <alignment horizontal="center" vertical="center"/>
      <protection locked="0"/>
    </xf>
    <xf numFmtId="9" fontId="16" fillId="11" borderId="4" xfId="6" applyFont="1" applyFill="1" applyBorder="1" applyAlignment="1" applyProtection="1">
      <alignment horizontal="center" vertical="center"/>
      <protection locked="0"/>
    </xf>
    <xf numFmtId="9" fontId="16" fillId="11" borderId="2" xfId="6" applyFont="1" applyFill="1" applyBorder="1" applyAlignment="1" applyProtection="1">
      <alignment horizontal="center" vertical="center"/>
      <protection locked="0"/>
    </xf>
    <xf numFmtId="9" fontId="16" fillId="11" borderId="22" xfId="6" applyFont="1" applyFill="1" applyBorder="1" applyAlignment="1" applyProtection="1">
      <alignment horizontal="center" vertical="center"/>
      <protection locked="0"/>
    </xf>
    <xf numFmtId="9" fontId="16" fillId="11" borderId="23" xfId="6" applyFont="1" applyFill="1" applyBorder="1" applyAlignment="1" applyProtection="1">
      <alignment horizontal="center" vertical="center"/>
      <protection locked="0"/>
    </xf>
    <xf numFmtId="9" fontId="16" fillId="11" borderId="13" xfId="6" applyFont="1" applyFill="1" applyBorder="1" applyAlignment="1" applyProtection="1">
      <alignment horizontal="center" vertical="center"/>
      <protection locked="0"/>
    </xf>
    <xf numFmtId="49" fontId="49" fillId="27" borderId="56" xfId="0" applyNumberFormat="1" applyFont="1" applyFill="1" applyBorder="1" applyAlignment="1" applyProtection="1">
      <alignment horizontal="left" vertical="top" wrapText="1"/>
      <protection locked="0"/>
    </xf>
    <xf numFmtId="9" fontId="49" fillId="27" borderId="56" xfId="0" applyNumberFormat="1" applyFont="1" applyFill="1" applyBorder="1" applyProtection="1">
      <protection locked="0"/>
    </xf>
    <xf numFmtId="0" fontId="51" fillId="27" borderId="61" xfId="0" applyFont="1" applyFill="1" applyBorder="1" applyAlignment="1">
      <alignment vertical="center" wrapText="1"/>
    </xf>
    <xf numFmtId="0" fontId="14" fillId="9" borderId="2" xfId="0" applyFont="1" applyFill="1" applyBorder="1" applyAlignment="1">
      <alignment horizontal="center" vertical="center" wrapText="1"/>
    </xf>
    <xf numFmtId="0" fontId="51" fillId="29" borderId="62" xfId="0" applyFont="1" applyFill="1" applyBorder="1" applyAlignment="1">
      <alignment vertical="center" wrapText="1"/>
    </xf>
    <xf numFmtId="0" fontId="51" fillId="29" borderId="61" xfId="0" applyFont="1" applyFill="1" applyBorder="1" applyAlignment="1">
      <alignment vertical="center" wrapText="1"/>
    </xf>
    <xf numFmtId="0" fontId="11" fillId="30" borderId="17" xfId="0" applyFont="1" applyFill="1" applyBorder="1" applyAlignment="1">
      <alignment horizontal="center" vertical="center" wrapText="1"/>
    </xf>
    <xf numFmtId="0" fontId="11" fillId="30" borderId="18" xfId="0" applyFont="1" applyFill="1" applyBorder="1" applyAlignment="1">
      <alignment horizontal="center" vertical="center" wrapText="1"/>
    </xf>
    <xf numFmtId="49" fontId="9" fillId="23" borderId="2" xfId="0" applyNumberFormat="1" applyFont="1" applyFill="1" applyBorder="1" applyAlignment="1" applyProtection="1">
      <alignment horizontal="center" vertical="center" wrapText="1"/>
      <protection locked="0"/>
    </xf>
    <xf numFmtId="49" fontId="9" fillId="31" borderId="2" xfId="0" applyNumberFormat="1" applyFont="1" applyFill="1" applyBorder="1" applyAlignment="1" applyProtection="1">
      <alignment horizontal="center" vertical="center" wrapText="1"/>
      <protection locked="0"/>
    </xf>
    <xf numFmtId="0" fontId="0" fillId="23" borderId="0" xfId="0" applyFill="1"/>
    <xf numFmtId="0" fontId="26" fillId="23" borderId="0" xfId="0" applyFont="1" applyFill="1"/>
    <xf numFmtId="0" fontId="26" fillId="0" borderId="2" xfId="0" applyFont="1" applyBorder="1"/>
    <xf numFmtId="0" fontId="49" fillId="28" borderId="61" xfId="0" applyFont="1" applyFill="1" applyBorder="1" applyAlignment="1">
      <alignment vertical="top" wrapText="1"/>
    </xf>
    <xf numFmtId="49" fontId="12" fillId="30" borderId="21" xfId="0" applyNumberFormat="1" applyFont="1" applyFill="1" applyBorder="1" applyAlignment="1" applyProtection="1">
      <alignment vertical="top" wrapText="1"/>
      <protection locked="0"/>
    </xf>
    <xf numFmtId="49" fontId="12" fillId="30" borderId="19" xfId="0" applyNumberFormat="1" applyFont="1" applyFill="1" applyBorder="1" applyAlignment="1" applyProtection="1">
      <alignment vertical="top" wrapText="1"/>
      <protection locked="0"/>
    </xf>
    <xf numFmtId="0" fontId="49" fillId="28" borderId="59" xfId="0" applyFont="1" applyFill="1" applyBorder="1" applyAlignment="1">
      <alignment vertical="top" wrapText="1"/>
    </xf>
    <xf numFmtId="0" fontId="49" fillId="28" borderId="60" xfId="0" applyFont="1" applyFill="1" applyBorder="1" applyAlignment="1">
      <alignment vertical="top" wrapText="1"/>
    </xf>
    <xf numFmtId="0" fontId="49" fillId="27" borderId="61" xfId="0" applyFont="1" applyFill="1" applyBorder="1" applyAlignment="1">
      <alignment vertical="top" wrapText="1"/>
    </xf>
    <xf numFmtId="9" fontId="12" fillId="11" borderId="2" xfId="0" applyNumberFormat="1" applyFont="1" applyFill="1" applyBorder="1" applyAlignment="1" applyProtection="1">
      <alignment horizontal="left" vertical="top" wrapText="1"/>
      <protection locked="0"/>
    </xf>
    <xf numFmtId="49" fontId="12" fillId="11" borderId="21" xfId="0" applyNumberFormat="1" applyFont="1" applyFill="1" applyBorder="1" applyAlignment="1" applyProtection="1">
      <alignment horizontal="center" vertical="center" wrapText="1"/>
      <protection locked="0"/>
    </xf>
    <xf numFmtId="49" fontId="12" fillId="11" borderId="21" xfId="0" applyNumberFormat="1" applyFont="1" applyFill="1" applyBorder="1" applyAlignment="1" applyProtection="1">
      <alignment horizontal="left" vertical="center" wrapText="1"/>
      <protection locked="0"/>
    </xf>
    <xf numFmtId="0" fontId="12" fillId="30" borderId="2" xfId="0" applyFont="1" applyFill="1" applyBorder="1" applyAlignment="1" applyProtection="1">
      <alignment horizontal="center" vertical="center"/>
      <protection locked="0"/>
    </xf>
    <xf numFmtId="164" fontId="24" fillId="0" borderId="35" xfId="3" applyBorder="1" applyAlignment="1">
      <alignment horizontal="center"/>
    </xf>
    <xf numFmtId="164" fontId="24" fillId="0" borderId="36" xfId="3" applyBorder="1" applyAlignment="1">
      <alignment horizontal="center"/>
    </xf>
    <xf numFmtId="164" fontId="24" fillId="0" borderId="37" xfId="3" applyBorder="1" applyAlignment="1">
      <alignment horizontal="center"/>
    </xf>
    <xf numFmtId="164" fontId="24" fillId="0" borderId="38" xfId="3" applyBorder="1" applyAlignment="1">
      <alignment horizontal="center"/>
    </xf>
    <xf numFmtId="164" fontId="24" fillId="0" borderId="19" xfId="3" applyBorder="1" applyAlignment="1">
      <alignment horizontal="center"/>
    </xf>
    <xf numFmtId="164" fontId="24" fillId="0" borderId="27" xfId="3" applyBorder="1" applyAlignment="1">
      <alignment horizontal="center"/>
    </xf>
    <xf numFmtId="164" fontId="24" fillId="0" borderId="2" xfId="3" applyBorder="1" applyAlignment="1">
      <alignment horizontal="center" vertical="center" wrapText="1"/>
    </xf>
    <xf numFmtId="0" fontId="0" fillId="0" borderId="2" xfId="0" applyBorder="1"/>
    <xf numFmtId="164" fontId="24" fillId="0" borderId="21" xfId="3" applyBorder="1" applyAlignment="1">
      <alignment horizontal="center" vertical="center"/>
    </xf>
    <xf numFmtId="164" fontId="24" fillId="0" borderId="20" xfId="3" applyBorder="1" applyAlignment="1">
      <alignment horizontal="center" vertical="center"/>
    </xf>
    <xf numFmtId="0" fontId="36" fillId="25" borderId="2" xfId="0" applyFont="1" applyFill="1" applyBorder="1" applyAlignment="1">
      <alignment horizontal="center" vertical="center"/>
    </xf>
    <xf numFmtId="0" fontId="48" fillId="3" borderId="39"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37" xfId="0" applyFont="1" applyFill="1" applyBorder="1" applyAlignment="1">
      <alignment horizontal="center" vertical="center" wrapText="1"/>
    </xf>
    <xf numFmtId="0" fontId="48" fillId="3" borderId="0" xfId="0" applyFont="1" applyFill="1" applyAlignment="1">
      <alignment horizontal="center" vertical="center" wrapText="1"/>
    </xf>
    <xf numFmtId="0" fontId="13" fillId="0" borderId="4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165" fontId="48" fillId="0" borderId="2" xfId="0" applyNumberFormat="1" applyFont="1" applyBorder="1" applyAlignment="1" applyProtection="1">
      <alignment horizontal="center" vertical="center" wrapText="1"/>
      <protection locked="0"/>
    </xf>
    <xf numFmtId="0" fontId="48" fillId="3" borderId="2" xfId="0" applyFont="1" applyFill="1" applyBorder="1" applyAlignment="1">
      <alignment horizontal="center" vertical="center" wrapText="1"/>
    </xf>
    <xf numFmtId="0" fontId="48" fillId="3" borderId="21" xfId="0" applyFont="1" applyFill="1" applyBorder="1" applyAlignment="1">
      <alignment horizontal="center" vertical="center" wrapText="1"/>
    </xf>
    <xf numFmtId="1" fontId="13" fillId="0" borderId="20" xfId="0" applyNumberFormat="1" applyFont="1" applyBorder="1" applyAlignment="1" applyProtection="1">
      <alignment horizontal="center" vertical="center"/>
      <protection locked="0"/>
    </xf>
    <xf numFmtId="1" fontId="13" fillId="0" borderId="2" xfId="0" applyNumberFormat="1" applyFont="1" applyBorder="1" applyAlignment="1" applyProtection="1">
      <alignment horizontal="center" vertical="center"/>
      <protection locked="0"/>
    </xf>
    <xf numFmtId="0" fontId="40" fillId="0" borderId="26" xfId="0" applyFont="1" applyBorder="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0" fontId="40" fillId="3" borderId="21"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0" fillId="0" borderId="26" xfId="0" applyFont="1" applyBorder="1" applyAlignment="1" applyProtection="1">
      <alignment horizontal="center" vertical="center" wrapText="1"/>
      <protection locked="0"/>
    </xf>
    <xf numFmtId="0" fontId="40" fillId="0" borderId="20" xfId="0" applyFont="1" applyBorder="1" applyAlignment="1" applyProtection="1">
      <alignment horizontal="center" vertical="center" wrapText="1"/>
      <protection locked="0"/>
    </xf>
    <xf numFmtId="0" fontId="40" fillId="3" borderId="21" xfId="0" applyFont="1" applyFill="1" applyBorder="1" applyAlignment="1">
      <alignment horizontal="left" vertical="center" wrapText="1"/>
    </xf>
    <xf numFmtId="0" fontId="40" fillId="3" borderId="26" xfId="0" applyFont="1" applyFill="1" applyBorder="1" applyAlignment="1">
      <alignment horizontal="left" vertical="center" wrapText="1"/>
    </xf>
    <xf numFmtId="0" fontId="47" fillId="0" borderId="26" xfId="2" applyFill="1" applyBorder="1" applyAlignment="1" applyProtection="1">
      <alignment horizontal="left" vertical="center" wrapText="1"/>
      <protection locked="0"/>
    </xf>
    <xf numFmtId="1" fontId="40" fillId="0" borderId="20" xfId="0" applyNumberFormat="1" applyFont="1" applyBorder="1" applyAlignment="1" applyProtection="1">
      <alignment horizontal="center" vertical="center"/>
      <protection locked="0"/>
    </xf>
    <xf numFmtId="1" fontId="40" fillId="0" borderId="2" xfId="0" applyNumberFormat="1"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7" fillId="0" borderId="2" xfId="2"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1" fillId="25" borderId="21" xfId="0" applyFont="1" applyFill="1" applyBorder="1" applyAlignment="1">
      <alignment horizontal="center" vertical="center"/>
    </xf>
    <xf numFmtId="0" fontId="41" fillId="25" borderId="26" xfId="0" applyFont="1" applyFill="1" applyBorder="1" applyAlignment="1">
      <alignment horizontal="center" vertical="center"/>
    </xf>
    <xf numFmtId="0" fontId="41" fillId="25" borderId="20" xfId="0" applyFont="1" applyFill="1" applyBorder="1" applyAlignment="1">
      <alignment horizontal="center" vertical="center"/>
    </xf>
    <xf numFmtId="0" fontId="48" fillId="5" borderId="2"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48" fillId="0" borderId="2" xfId="0" applyFont="1" applyBorder="1" applyAlignment="1">
      <alignment horizontal="center" vertical="center" wrapText="1"/>
    </xf>
    <xf numFmtId="0" fontId="48" fillId="0" borderId="2" xfId="0" applyFont="1" applyBorder="1" applyAlignment="1">
      <alignment horizontal="center" vertical="center"/>
    </xf>
    <xf numFmtId="0" fontId="48" fillId="0" borderId="26" xfId="0" applyFont="1" applyBorder="1" applyAlignment="1">
      <alignment horizontal="center" vertical="center" wrapText="1"/>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2" fillId="25" borderId="2" xfId="0" applyFont="1" applyFill="1" applyBorder="1" applyAlignment="1">
      <alignment horizontal="center" vertical="center"/>
    </xf>
    <xf numFmtId="0" fontId="48" fillId="0" borderId="2" xfId="0" applyFont="1" applyBorder="1" applyAlignment="1" applyProtection="1">
      <alignment horizontal="center" vertical="center" wrapText="1"/>
      <protection locked="0"/>
    </xf>
    <xf numFmtId="0" fontId="47" fillId="0" borderId="2" xfId="2" applyBorder="1" applyAlignment="1" applyProtection="1">
      <alignment horizontal="center" vertical="center" wrapText="1"/>
      <protection locked="0"/>
    </xf>
    <xf numFmtId="0" fontId="8" fillId="16" borderId="1" xfId="0" applyFont="1" applyFill="1" applyBorder="1" applyAlignment="1">
      <alignment horizontal="center" vertical="center" wrapText="1"/>
    </xf>
    <xf numFmtId="0" fontId="0" fillId="0" borderId="0" xfId="0" applyAlignment="1">
      <alignment horizontal="center" vertical="center" wrapText="1"/>
    </xf>
    <xf numFmtId="0" fontId="12" fillId="3" borderId="21"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0" xfId="0" applyFont="1" applyFill="1" applyBorder="1" applyAlignment="1">
      <alignment horizontal="center" vertical="center"/>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6" xfId="0" applyFont="1" applyFill="1" applyBorder="1" applyAlignment="1">
      <alignment horizontal="center" vertical="center" wrapText="1"/>
    </xf>
    <xf numFmtId="49" fontId="0" fillId="27" borderId="57" xfId="0" applyNumberFormat="1" applyFill="1" applyBorder="1" applyAlignment="1" applyProtection="1">
      <alignment horizontal="left" vertical="center" wrapText="1"/>
      <protection locked="0"/>
    </xf>
    <xf numFmtId="0" fontId="50" fillId="0" borderId="58" xfId="0" applyFont="1" applyBorder="1" applyProtection="1">
      <protection locked="0"/>
    </xf>
    <xf numFmtId="49" fontId="0" fillId="11" borderId="21" xfId="0" applyNumberFormat="1" applyFill="1" applyBorder="1" applyAlignment="1" applyProtection="1">
      <alignment horizontal="left" vertical="center" wrapText="1"/>
      <protection locked="0"/>
    </xf>
    <xf numFmtId="49" fontId="0" fillId="11" borderId="20" xfId="0" applyNumberFormat="1" applyFill="1" applyBorder="1" applyAlignment="1" applyProtection="1">
      <alignment horizontal="left" vertical="center" wrapText="1"/>
      <protection locked="0"/>
    </xf>
    <xf numFmtId="0" fontId="8" fillId="16" borderId="41" xfId="0" applyFont="1" applyFill="1" applyBorder="1" applyAlignment="1">
      <alignment horizontal="center" vertical="center" wrapText="1"/>
    </xf>
    <xf numFmtId="0" fontId="36" fillId="19" borderId="42" xfId="0" applyFont="1" applyFill="1" applyBorder="1" applyAlignment="1">
      <alignment horizontal="center" vertical="center"/>
    </xf>
    <xf numFmtId="9" fontId="12" fillId="20" borderId="0" xfId="0" applyNumberFormat="1" applyFont="1" applyFill="1" applyAlignment="1" applyProtection="1">
      <alignment horizontal="left" vertical="center" wrapText="1"/>
      <protection hidden="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4" xfId="0" applyFont="1" applyBorder="1" applyAlignment="1">
      <alignment horizontal="center" vertical="center" wrapText="1"/>
    </xf>
    <xf numFmtId="0" fontId="5" fillId="12" borderId="19" xfId="0" applyFont="1" applyFill="1" applyBorder="1" applyAlignment="1">
      <alignment horizontal="center" vertical="center" wrapText="1"/>
    </xf>
    <xf numFmtId="0" fontId="5" fillId="12" borderId="45"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46" xfId="0" applyFont="1" applyBorder="1" applyAlignment="1">
      <alignment horizontal="center" vertical="center" wrapText="1"/>
    </xf>
    <xf numFmtId="9" fontId="0" fillId="20" borderId="0" xfId="0" applyNumberFormat="1" applyFill="1" applyAlignment="1" applyProtection="1">
      <alignment horizontal="left" vertical="center" wrapText="1"/>
      <protection hidden="1"/>
    </xf>
    <xf numFmtId="9" fontId="10" fillId="20" borderId="0" xfId="0" applyNumberFormat="1" applyFont="1" applyFill="1" applyAlignment="1" applyProtection="1">
      <alignment horizontal="left" vertical="center" wrapText="1"/>
      <protection hidden="1"/>
    </xf>
    <xf numFmtId="0" fontId="14" fillId="9"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45" fillId="9" borderId="52" xfId="0" applyFont="1" applyFill="1" applyBorder="1" applyAlignment="1">
      <alignment horizontal="center" vertical="center" wrapText="1"/>
    </xf>
    <xf numFmtId="0" fontId="45" fillId="9" borderId="53"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35" fillId="15" borderId="0" xfId="0" applyFont="1" applyFill="1" applyAlignment="1">
      <alignment horizontal="center" vertical="center" wrapText="1"/>
    </xf>
    <xf numFmtId="0" fontId="14" fillId="9" borderId="36"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4" fillId="0" borderId="38" xfId="0" applyFont="1" applyBorder="1" applyAlignment="1">
      <alignment horizontal="center" vertical="center" wrapText="1"/>
    </xf>
    <xf numFmtId="0" fontId="18" fillId="5" borderId="0" xfId="0" applyFont="1" applyFill="1" applyAlignment="1">
      <alignment horizontal="center" vertical="center" wrapText="1"/>
    </xf>
    <xf numFmtId="0" fontId="45" fillId="9" borderId="3"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49" xfId="0" applyFont="1" applyFill="1" applyBorder="1" applyAlignment="1">
      <alignment horizontal="center" vertical="center" wrapText="1"/>
    </xf>
    <xf numFmtId="0" fontId="14" fillId="9"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3" borderId="21" xfId="0" applyFont="1" applyFill="1" applyBorder="1" applyAlignment="1">
      <alignment horizontal="center" vertical="center" wrapText="1"/>
    </xf>
    <xf numFmtId="0" fontId="0" fillId="0" borderId="26" xfId="0" applyBorder="1"/>
    <xf numFmtId="0" fontId="0" fillId="0" borderId="20" xfId="0" applyBorder="1"/>
    <xf numFmtId="0" fontId="12" fillId="9" borderId="47" xfId="0" applyFont="1" applyFill="1" applyBorder="1" applyAlignment="1">
      <alignment horizontal="justify" vertical="center" wrapText="1"/>
    </xf>
    <xf numFmtId="0" fontId="12" fillId="9" borderId="48" xfId="0" applyFont="1" applyFill="1" applyBorder="1" applyAlignment="1">
      <alignment horizontal="justify" vertical="center" wrapText="1"/>
    </xf>
    <xf numFmtId="0" fontId="14"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4" fillId="0" borderId="27" xfId="0" applyFont="1" applyBorder="1" applyAlignment="1">
      <alignment horizontal="center" vertical="center" wrapText="1"/>
    </xf>
    <xf numFmtId="0" fontId="30" fillId="13" borderId="37" xfId="0" applyFont="1" applyFill="1" applyBorder="1" applyAlignment="1">
      <alignment horizontal="center" vertical="center" wrapText="1"/>
    </xf>
    <xf numFmtId="0" fontId="30" fillId="13" borderId="51"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4" fillId="0" borderId="50" xfId="0" applyFont="1" applyBorder="1" applyAlignment="1">
      <alignment horizontal="center" vertical="center" wrapText="1"/>
    </xf>
    <xf numFmtId="0" fontId="14" fillId="0" borderId="17" xfId="0" applyFont="1" applyBorder="1" applyAlignment="1">
      <alignment horizontal="center" vertical="center" wrapText="1"/>
    </xf>
    <xf numFmtId="0" fontId="37" fillId="15" borderId="0" xfId="0" applyFont="1" applyFill="1" applyAlignment="1">
      <alignment horizontal="center"/>
    </xf>
    <xf numFmtId="0" fontId="37" fillId="15" borderId="45" xfId="0" applyFont="1" applyFill="1" applyBorder="1" applyAlignment="1">
      <alignment horizontal="center"/>
    </xf>
    <xf numFmtId="164" fontId="53" fillId="0" borderId="2" xfId="0" applyNumberFormat="1" applyFont="1" applyBorder="1" applyAlignment="1">
      <alignment horizontal="center" vertical="center"/>
    </xf>
    <xf numFmtId="164" fontId="53" fillId="30" borderId="2" xfId="0" applyNumberFormat="1" applyFont="1" applyFill="1" applyBorder="1" applyAlignment="1">
      <alignment horizontal="center" vertical="center"/>
    </xf>
    <xf numFmtId="0" fontId="53" fillId="0" borderId="2" xfId="0" applyFont="1" applyBorder="1" applyAlignment="1">
      <alignment horizontal="center" vertical="center"/>
    </xf>
    <xf numFmtId="164" fontId="52" fillId="30" borderId="2" xfId="0" applyNumberFormat="1" applyFont="1" applyFill="1" applyBorder="1" applyAlignment="1">
      <alignment horizontal="center" vertical="center"/>
    </xf>
    <xf numFmtId="0" fontId="0" fillId="0" borderId="2" xfId="0" applyBorder="1" applyAlignment="1" applyProtection="1">
      <alignment horizontal="center" vertical="center"/>
      <protection hidden="1"/>
    </xf>
    <xf numFmtId="0" fontId="9" fillId="3" borderId="2" xfId="0" applyFont="1" applyFill="1" applyBorder="1" applyAlignment="1" applyProtection="1">
      <alignment horizontal="center" vertical="center" wrapText="1"/>
      <protection hidden="1"/>
    </xf>
    <xf numFmtId="49" fontId="9" fillId="23" borderId="2" xfId="0" applyNumberFormat="1" applyFont="1" applyFill="1" applyBorder="1" applyAlignment="1" applyProtection="1">
      <alignment horizontal="left" vertical="center" wrapText="1"/>
      <protection locked="0" hidden="1"/>
    </xf>
    <xf numFmtId="164" fontId="52" fillId="0" borderId="2" xfId="0" applyNumberFormat="1" applyFont="1" applyBorder="1" applyAlignment="1">
      <alignment horizontal="center" vertical="center" wrapText="1"/>
    </xf>
    <xf numFmtId="49" fontId="9" fillId="23" borderId="2" xfId="0" applyNumberFormat="1" applyFont="1" applyFill="1" applyBorder="1" applyAlignment="1" applyProtection="1">
      <alignment horizontal="left" vertical="center" wrapText="1"/>
      <protection locked="0"/>
    </xf>
    <xf numFmtId="0" fontId="38" fillId="15" borderId="0" xfId="0" applyFont="1" applyFill="1" applyAlignment="1">
      <alignment horizontal="center" vertical="center" wrapText="1"/>
    </xf>
    <xf numFmtId="0" fontId="0" fillId="3" borderId="54"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49" fontId="0" fillId="3" borderId="9" xfId="0" applyNumberFormat="1" applyFill="1" applyBorder="1" applyAlignment="1" applyProtection="1">
      <alignment horizontal="center" vertical="center" wrapText="1"/>
      <protection hidden="1"/>
    </xf>
    <xf numFmtId="49" fontId="0" fillId="3" borderId="18" xfId="0" applyNumberFormat="1" applyFill="1" applyBorder="1" applyAlignment="1" applyProtection="1">
      <alignment horizontal="center" vertical="center" wrapText="1"/>
      <protection hidden="1"/>
    </xf>
    <xf numFmtId="49" fontId="0" fillId="3" borderId="31" xfId="0" applyNumberFormat="1" applyFill="1" applyBorder="1" applyAlignment="1" applyProtection="1">
      <alignment horizontal="center" vertical="center" wrapText="1"/>
      <protection hidden="1"/>
    </xf>
    <xf numFmtId="0" fontId="38" fillId="15" borderId="0" xfId="0" applyFont="1" applyFill="1" applyAlignment="1">
      <alignment horizontal="center"/>
    </xf>
    <xf numFmtId="0" fontId="0" fillId="3" borderId="24" xfId="0" applyFill="1" applyBorder="1" applyAlignment="1" applyProtection="1">
      <alignment horizontal="center" vertical="center"/>
      <protection hidden="1"/>
    </xf>
    <xf numFmtId="0" fontId="0" fillId="3" borderId="55"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7" xfId="0" applyFill="1" applyBorder="1" applyAlignment="1" applyProtection="1">
      <alignment horizontal="center" vertical="center"/>
      <protection hidden="1"/>
    </xf>
    <xf numFmtId="49" fontId="0" fillId="26" borderId="3" xfId="0" applyNumberFormat="1" applyFill="1" applyBorder="1" applyAlignment="1">
      <alignment horizontal="left" vertical="center" wrapText="1"/>
    </xf>
    <xf numFmtId="49" fontId="0" fillId="26" borderId="10" xfId="0" applyNumberFormat="1" applyFill="1" applyBorder="1" applyAlignment="1">
      <alignment horizontal="left" vertical="center" wrapText="1"/>
    </xf>
    <xf numFmtId="49" fontId="0" fillId="26" borderId="2" xfId="0" applyNumberFormat="1" applyFill="1" applyBorder="1" applyAlignment="1">
      <alignment horizontal="left" vertical="center" wrapText="1"/>
    </xf>
    <xf numFmtId="166" fontId="39" fillId="15" borderId="0" xfId="0" applyNumberFormat="1" applyFont="1" applyFill="1" applyAlignment="1">
      <alignment horizontal="center" wrapText="1"/>
    </xf>
    <xf numFmtId="0" fontId="38" fillId="15" borderId="0" xfId="0" applyFont="1" applyFill="1" applyAlignment="1">
      <alignment horizontal="left"/>
    </xf>
    <xf numFmtId="49" fontId="0" fillId="0" borderId="3" xfId="0" applyNumberFormat="1" applyBorder="1" applyAlignment="1">
      <alignment horizontal="left" vertical="center" wrapText="1"/>
    </xf>
    <xf numFmtId="49" fontId="0" fillId="0" borderId="18" xfId="0" applyNumberFormat="1" applyBorder="1" applyAlignment="1">
      <alignment horizontal="left" vertical="center" wrapText="1"/>
    </xf>
    <xf numFmtId="49" fontId="0" fillId="0" borderId="10" xfId="0" applyNumberFormat="1" applyBorder="1" applyAlignment="1">
      <alignment horizontal="left" vertical="center" wrapText="1"/>
    </xf>
    <xf numFmtId="49" fontId="0" fillId="0" borderId="2" xfId="0" applyNumberFormat="1" applyBorder="1" applyAlignment="1">
      <alignment horizontal="left" vertical="center" wrapText="1"/>
    </xf>
  </cellXfs>
  <cellStyles count="14">
    <cellStyle name="Estilo 1" xfId="1"/>
    <cellStyle name="Hipervínculo" xfId="2" builtinId="8"/>
    <cellStyle name="Normal" xfId="0" builtinId="0"/>
    <cellStyle name="Normal 2" xfId="3"/>
    <cellStyle name="Normal 3" xfId="4"/>
    <cellStyle name="Normal 3 2" xfId="7"/>
    <cellStyle name="Normal 3 3" xfId="10"/>
    <cellStyle name="Normal 3 4" xfId="12"/>
    <cellStyle name="Normal 4" xfId="5"/>
    <cellStyle name="Normal 4 2" xfId="8"/>
    <cellStyle name="Normal 4 3" xfId="11"/>
    <cellStyle name="Normal 4 4" xfId="13"/>
    <cellStyle name="Porcentaje" xfId="6" builtinId="5"/>
    <cellStyle name="Porcentaje 2" xfId="9"/>
  </cellStyles>
  <dxfs count="25">
    <dxf>
      <font>
        <color theme="0"/>
      </font>
      <fill>
        <patternFill>
          <bgColor rgb="FF002060"/>
        </patternFill>
      </fill>
    </dxf>
    <dxf>
      <font>
        <color theme="0"/>
      </font>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solid">
          <fgColor rgb="FFDBE5F1"/>
          <bgColor rgb="FFDBE5F1"/>
        </patternFill>
      </fill>
    </dxf>
    <dxf>
      <fill>
        <patternFill patternType="solid">
          <fgColor rgb="FFDBE5F1"/>
          <bgColor rgb="FFDBE5F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Directiva!A9"/><Relationship Id="rId18" Type="http://schemas.openxmlformats.org/officeDocument/2006/relationships/hyperlink" Target="#Comunidad!A5"/><Relationship Id="rId3" Type="http://schemas.openxmlformats.org/officeDocument/2006/relationships/image" Target="../media/image3.png"/><Relationship Id="rId7" Type="http://schemas.openxmlformats.org/officeDocument/2006/relationships/hyperlink" Target="#Directiva!A5"/><Relationship Id="rId12" Type="http://schemas.openxmlformats.org/officeDocument/2006/relationships/hyperlink" Target="#Directiva!A8"/><Relationship Id="rId17" Type="http://schemas.openxmlformats.org/officeDocument/2006/relationships/hyperlink" Target="#Comunidad!A4"/><Relationship Id="rId2" Type="http://schemas.openxmlformats.org/officeDocument/2006/relationships/image" Target="../media/image2.png"/><Relationship Id="rId16" Type="http://schemas.openxmlformats.org/officeDocument/2006/relationships/hyperlink" Target="#Admon!A8"/><Relationship Id="rId20" Type="http://schemas.openxmlformats.org/officeDocument/2006/relationships/hyperlink" Target="#Comunidad!A7"/><Relationship Id="rId1" Type="http://schemas.openxmlformats.org/officeDocument/2006/relationships/hyperlink" Target="#Academica!A6"/><Relationship Id="rId6" Type="http://schemas.openxmlformats.org/officeDocument/2006/relationships/image" Target="../media/image5.png"/><Relationship Id="rId11" Type="http://schemas.openxmlformats.org/officeDocument/2006/relationships/hyperlink" Target="#Directiva!A7"/><Relationship Id="rId5" Type="http://schemas.openxmlformats.org/officeDocument/2006/relationships/image" Target="../media/image4.png"/><Relationship Id="rId15" Type="http://schemas.openxmlformats.org/officeDocument/2006/relationships/hyperlink" Target="#Admon!A7"/><Relationship Id="rId10" Type="http://schemas.openxmlformats.org/officeDocument/2006/relationships/image" Target="../media/image7.png"/><Relationship Id="rId19" Type="http://schemas.openxmlformats.org/officeDocument/2006/relationships/hyperlink" Target="#Comunidad!A6"/><Relationship Id="rId4" Type="http://schemas.openxmlformats.org/officeDocument/2006/relationships/hyperlink" Target="#Directiva!A4"/><Relationship Id="rId9" Type="http://schemas.openxmlformats.org/officeDocument/2006/relationships/hyperlink" Target="#Directiva!A6"/><Relationship Id="rId14" Type="http://schemas.openxmlformats.org/officeDocument/2006/relationships/hyperlink" Target="#Academica!A4"/></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19859" name="1 Imagen" descr="Secretaría de Educación">
          <a:extLst>
            <a:ext uri="{FF2B5EF4-FFF2-40B4-BE49-F238E27FC236}">
              <a16:creationId xmlns:a16="http://schemas.microsoft.com/office/drawing/2014/main" id="{00000000-0008-0000-0000-0000934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198</xdr:row>
      <xdr:rowOff>0</xdr:rowOff>
    </xdr:from>
    <xdr:to>
      <xdr:col>7</xdr:col>
      <xdr:colOff>152400</xdr:colOff>
      <xdr:row>199</xdr:row>
      <xdr:rowOff>9523</xdr:rowOff>
    </xdr:to>
    <xdr:sp macro="" textlink="">
      <xdr:nvSpPr>
        <xdr:cNvPr id="58863" name="AutoShape 1" descr="Eliminar factor o condición interno del establecimiento educativo 29184">
          <a:extLst>
            <a:ext uri="{FF2B5EF4-FFF2-40B4-BE49-F238E27FC236}">
              <a16:creationId xmlns:a16="http://schemas.microsoft.com/office/drawing/2014/main" id="{00000000-0008-0000-0300-0000EFE5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199</xdr:row>
      <xdr:rowOff>9523</xdr:rowOff>
    </xdr:to>
    <xdr:sp macro="" textlink="">
      <xdr:nvSpPr>
        <xdr:cNvPr id="58864" name="AutoShape 2" descr="Eliminar factor o condición interno del establecimiento educativo 29186">
          <a:extLst>
            <a:ext uri="{FF2B5EF4-FFF2-40B4-BE49-F238E27FC236}">
              <a16:creationId xmlns:a16="http://schemas.microsoft.com/office/drawing/2014/main" id="{00000000-0008-0000-0300-0000F0E5000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485775</xdr:colOff>
      <xdr:row>198</xdr:row>
      <xdr:rowOff>0</xdr:rowOff>
    </xdr:from>
    <xdr:to>
      <xdr:col>7</xdr:col>
      <xdr:colOff>638175</xdr:colOff>
      <xdr:row>199</xdr:row>
      <xdr:rowOff>9523</xdr:rowOff>
    </xdr:to>
    <xdr:sp macro="" textlink="">
      <xdr:nvSpPr>
        <xdr:cNvPr id="58865" name="AutoShape 4" descr="Eliminar factor o condición interno del establecimiento educativo 29198">
          <a:extLst>
            <a:ext uri="{FF2B5EF4-FFF2-40B4-BE49-F238E27FC236}">
              <a16:creationId xmlns:a16="http://schemas.microsoft.com/office/drawing/2014/main" id="{00000000-0008-0000-0300-0000F1E50000}"/>
            </a:ext>
          </a:extLst>
        </xdr:cNvPr>
        <xdr:cNvSpPr>
          <a:spLocks noChangeAspect="1" noChangeArrowheads="1"/>
        </xdr:cNvSpPr>
      </xdr:nvSpPr>
      <xdr:spPr bwMode="auto">
        <a:xfrm>
          <a:off x="15220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809625</xdr:colOff>
      <xdr:row>198</xdr:row>
      <xdr:rowOff>0</xdr:rowOff>
    </xdr:from>
    <xdr:to>
      <xdr:col>7</xdr:col>
      <xdr:colOff>962025</xdr:colOff>
      <xdr:row>199</xdr:row>
      <xdr:rowOff>9523</xdr:rowOff>
    </xdr:to>
    <xdr:sp macro="" textlink="">
      <xdr:nvSpPr>
        <xdr:cNvPr id="58866" name="AutoShape 6" descr="Eliminar factor o condición interno del establecimiento educativo 29185">
          <a:extLst>
            <a:ext uri="{FF2B5EF4-FFF2-40B4-BE49-F238E27FC236}">
              <a16:creationId xmlns:a16="http://schemas.microsoft.com/office/drawing/2014/main" id="{00000000-0008-0000-0300-0000F2E50000}"/>
            </a:ext>
          </a:extLst>
        </xdr:cNvPr>
        <xdr:cNvSpPr>
          <a:spLocks noChangeAspect="1" noChangeArrowheads="1"/>
        </xdr:cNvSpPr>
      </xdr:nvSpPr>
      <xdr:spPr bwMode="auto">
        <a:xfrm>
          <a:off x="155448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1123950</xdr:colOff>
      <xdr:row>199</xdr:row>
      <xdr:rowOff>9523</xdr:rowOff>
    </xdr:to>
    <xdr:sp macro="" textlink="">
      <xdr:nvSpPr>
        <xdr:cNvPr id="58867" name="AutoShape 7" descr="Eliminar factor o condición interno del establecimiento educativo 29191">
          <a:extLst>
            <a:ext uri="{FF2B5EF4-FFF2-40B4-BE49-F238E27FC236}">
              <a16:creationId xmlns:a16="http://schemas.microsoft.com/office/drawing/2014/main" id="{00000000-0008-0000-0300-0000F3E50000}"/>
            </a:ext>
          </a:extLst>
        </xdr:cNvPr>
        <xdr:cNvSpPr>
          <a:spLocks noChangeAspect="1" noChangeArrowheads="1"/>
        </xdr:cNvSpPr>
      </xdr:nvSpPr>
      <xdr:spPr bwMode="auto">
        <a:xfrm>
          <a:off x="157067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1285875</xdr:colOff>
      <xdr:row>199</xdr:row>
      <xdr:rowOff>9523</xdr:rowOff>
    </xdr:to>
    <xdr:sp macro="" textlink="">
      <xdr:nvSpPr>
        <xdr:cNvPr id="58868" name="AutoShape 8" descr="Eliminar factor o condición interno del establecimiento educativo 29187">
          <a:extLst>
            <a:ext uri="{FF2B5EF4-FFF2-40B4-BE49-F238E27FC236}">
              <a16:creationId xmlns:a16="http://schemas.microsoft.com/office/drawing/2014/main" id="{00000000-0008-0000-0300-0000F4E50000}"/>
            </a:ext>
          </a:extLst>
        </xdr:cNvPr>
        <xdr:cNvSpPr>
          <a:spLocks noChangeAspect="1" noChangeArrowheads="1"/>
        </xdr:cNvSpPr>
      </xdr:nvSpPr>
      <xdr:spPr bwMode="auto">
        <a:xfrm>
          <a:off x="158686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1447800</xdr:colOff>
      <xdr:row>199</xdr:row>
      <xdr:rowOff>9523</xdr:rowOff>
    </xdr:to>
    <xdr:sp macro="" textlink="">
      <xdr:nvSpPr>
        <xdr:cNvPr id="58869" name="AutoShape 9" descr="Eliminar factor o condición interno del establecimiento educativo 29193">
          <a:extLst>
            <a:ext uri="{FF2B5EF4-FFF2-40B4-BE49-F238E27FC236}">
              <a16:creationId xmlns:a16="http://schemas.microsoft.com/office/drawing/2014/main" id="{00000000-0008-0000-0300-0000F5E50000}"/>
            </a:ext>
          </a:extLst>
        </xdr:cNvPr>
        <xdr:cNvSpPr>
          <a:spLocks noChangeAspect="1" noChangeArrowheads="1"/>
        </xdr:cNvSpPr>
      </xdr:nvSpPr>
      <xdr:spPr bwMode="auto">
        <a:xfrm>
          <a:off x="160305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198</xdr:row>
      <xdr:rowOff>0</xdr:rowOff>
    </xdr:from>
    <xdr:to>
      <xdr:col>8</xdr:col>
      <xdr:colOff>266700</xdr:colOff>
      <xdr:row>199</xdr:row>
      <xdr:rowOff>9523</xdr:rowOff>
    </xdr:to>
    <xdr:sp macro="" textlink="">
      <xdr:nvSpPr>
        <xdr:cNvPr id="58870" name="AutoShape 10" descr="Eliminar factor o condición interno del establecimiento educativo 29189">
          <a:extLst>
            <a:ext uri="{FF2B5EF4-FFF2-40B4-BE49-F238E27FC236}">
              <a16:creationId xmlns:a16="http://schemas.microsoft.com/office/drawing/2014/main" id="{00000000-0008-0000-0300-0000F6E50000}"/>
            </a:ext>
          </a:extLst>
        </xdr:cNvPr>
        <xdr:cNvSpPr>
          <a:spLocks noChangeAspect="1" noChangeArrowheads="1"/>
        </xdr:cNvSpPr>
      </xdr:nvSpPr>
      <xdr:spPr bwMode="auto">
        <a:xfrm>
          <a:off x="171164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871" name="AutoShape 11" descr="Eliminar factor o condición interno del establecimiento educativo 29194">
          <a:extLst>
            <a:ext uri="{FF2B5EF4-FFF2-40B4-BE49-F238E27FC236}">
              <a16:creationId xmlns:a16="http://schemas.microsoft.com/office/drawing/2014/main" id="{00000000-0008-0000-0300-0000F7E5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872" name="AutoShape 12" descr="Eliminar factor o condición interno del establecimiento educativo 29196">
          <a:extLst>
            <a:ext uri="{FF2B5EF4-FFF2-40B4-BE49-F238E27FC236}">
              <a16:creationId xmlns:a16="http://schemas.microsoft.com/office/drawing/2014/main" id="{00000000-0008-0000-0300-0000F8E5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199</xdr:row>
      <xdr:rowOff>9523</xdr:rowOff>
    </xdr:to>
    <xdr:sp macro="" textlink="">
      <xdr:nvSpPr>
        <xdr:cNvPr id="58873" name="AutoShape 1" descr="Eliminar factor o condición interno del establecimiento educativo 29184">
          <a:extLst>
            <a:ext uri="{FF2B5EF4-FFF2-40B4-BE49-F238E27FC236}">
              <a16:creationId xmlns:a16="http://schemas.microsoft.com/office/drawing/2014/main" id="{00000000-0008-0000-0300-0000F9E50000}"/>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199</xdr:row>
      <xdr:rowOff>9523</xdr:rowOff>
    </xdr:to>
    <xdr:sp macro="" textlink="">
      <xdr:nvSpPr>
        <xdr:cNvPr id="58874" name="AutoShape 9" descr="Eliminar factor o condición interno del establecimiento educativo 29193">
          <a:extLst>
            <a:ext uri="{FF2B5EF4-FFF2-40B4-BE49-F238E27FC236}">
              <a16:creationId xmlns:a16="http://schemas.microsoft.com/office/drawing/2014/main" id="{00000000-0008-0000-0300-0000FAE50000}"/>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199</xdr:row>
      <xdr:rowOff>9523</xdr:rowOff>
    </xdr:to>
    <xdr:sp macro="" textlink="">
      <xdr:nvSpPr>
        <xdr:cNvPr id="58875" name="AutoShape 10" descr="Eliminar factor o condición interno del establecimiento educativo 29189">
          <a:extLst>
            <a:ext uri="{FF2B5EF4-FFF2-40B4-BE49-F238E27FC236}">
              <a16:creationId xmlns:a16="http://schemas.microsoft.com/office/drawing/2014/main" id="{00000000-0008-0000-0300-0000FBE50000}"/>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199</xdr:row>
      <xdr:rowOff>9523</xdr:rowOff>
    </xdr:to>
    <xdr:sp macro="" textlink="">
      <xdr:nvSpPr>
        <xdr:cNvPr id="58876" name="AutoShape 12" descr="Eliminar factor o condición interno del establecimiento educativo 29196">
          <a:extLst>
            <a:ext uri="{FF2B5EF4-FFF2-40B4-BE49-F238E27FC236}">
              <a16:creationId xmlns:a16="http://schemas.microsoft.com/office/drawing/2014/main" id="{00000000-0008-0000-0300-0000FCE50000}"/>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199</xdr:row>
      <xdr:rowOff>9523</xdr:rowOff>
    </xdr:to>
    <xdr:sp macro="" textlink="">
      <xdr:nvSpPr>
        <xdr:cNvPr id="58877" name="AutoShape 1" descr="Eliminar factor o condición interno del establecimiento educativo 29184">
          <a:extLst>
            <a:ext uri="{FF2B5EF4-FFF2-40B4-BE49-F238E27FC236}">
              <a16:creationId xmlns:a16="http://schemas.microsoft.com/office/drawing/2014/main" id="{00000000-0008-0000-0300-0000FDE50000}"/>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161925</xdr:colOff>
      <xdr:row>198</xdr:row>
      <xdr:rowOff>0</xdr:rowOff>
    </xdr:from>
    <xdr:to>
      <xdr:col>5</xdr:col>
      <xdr:colOff>314325</xdr:colOff>
      <xdr:row>199</xdr:row>
      <xdr:rowOff>9523</xdr:rowOff>
    </xdr:to>
    <xdr:sp macro="" textlink="">
      <xdr:nvSpPr>
        <xdr:cNvPr id="58878" name="AutoShape 2" descr="Eliminar factor o condición interno del establecimiento educativo 29186">
          <a:extLst>
            <a:ext uri="{FF2B5EF4-FFF2-40B4-BE49-F238E27FC236}">
              <a16:creationId xmlns:a16="http://schemas.microsoft.com/office/drawing/2014/main" id="{00000000-0008-0000-0300-0000FEE50000}"/>
            </a:ext>
          </a:extLst>
        </xdr:cNvPr>
        <xdr:cNvSpPr>
          <a:spLocks noChangeAspect="1" noChangeArrowheads="1"/>
        </xdr:cNvSpPr>
      </xdr:nvSpPr>
      <xdr:spPr bwMode="auto">
        <a:xfrm>
          <a:off x="10648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199</xdr:row>
      <xdr:rowOff>9523</xdr:rowOff>
    </xdr:to>
    <xdr:sp macro="" textlink="">
      <xdr:nvSpPr>
        <xdr:cNvPr id="58879" name="AutoShape 8" descr="Eliminar factor o condición interno del establecimiento educativo 29187">
          <a:extLst>
            <a:ext uri="{FF2B5EF4-FFF2-40B4-BE49-F238E27FC236}">
              <a16:creationId xmlns:a16="http://schemas.microsoft.com/office/drawing/2014/main" id="{00000000-0008-0000-0300-0000FFE50000}"/>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199</xdr:row>
      <xdr:rowOff>9523</xdr:rowOff>
    </xdr:to>
    <xdr:sp macro="" textlink="">
      <xdr:nvSpPr>
        <xdr:cNvPr id="58880" name="AutoShape 9" descr="Eliminar factor o condición interno del establecimiento educativo 29193">
          <a:extLst>
            <a:ext uri="{FF2B5EF4-FFF2-40B4-BE49-F238E27FC236}">
              <a16:creationId xmlns:a16="http://schemas.microsoft.com/office/drawing/2014/main" id="{00000000-0008-0000-0300-000000E60000}"/>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199</xdr:row>
      <xdr:rowOff>9523</xdr:rowOff>
    </xdr:to>
    <xdr:sp macro="" textlink="">
      <xdr:nvSpPr>
        <xdr:cNvPr id="58881" name="AutoShape 10" descr="Eliminar factor o condición interno del establecimiento educativo 29189">
          <a:extLst>
            <a:ext uri="{FF2B5EF4-FFF2-40B4-BE49-F238E27FC236}">
              <a16:creationId xmlns:a16="http://schemas.microsoft.com/office/drawing/2014/main" id="{00000000-0008-0000-0300-000001E60000}"/>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199</xdr:row>
      <xdr:rowOff>9523</xdr:rowOff>
    </xdr:to>
    <xdr:sp macro="" textlink="">
      <xdr:nvSpPr>
        <xdr:cNvPr id="58882" name="AutoShape 11" descr="Eliminar factor o condición interno del establecimiento educativo 29194">
          <a:extLst>
            <a:ext uri="{FF2B5EF4-FFF2-40B4-BE49-F238E27FC236}">
              <a16:creationId xmlns:a16="http://schemas.microsoft.com/office/drawing/2014/main" id="{00000000-0008-0000-0300-000002E60000}"/>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199</xdr:row>
      <xdr:rowOff>9523</xdr:rowOff>
    </xdr:to>
    <xdr:sp macro="" textlink="">
      <xdr:nvSpPr>
        <xdr:cNvPr id="58883" name="AutoShape 12" descr="Eliminar factor o condición interno del establecimiento educativo 29196">
          <a:extLst>
            <a:ext uri="{FF2B5EF4-FFF2-40B4-BE49-F238E27FC236}">
              <a16:creationId xmlns:a16="http://schemas.microsoft.com/office/drawing/2014/main" id="{00000000-0008-0000-0300-000003E60000}"/>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199</xdr:row>
      <xdr:rowOff>9523</xdr:rowOff>
    </xdr:to>
    <xdr:sp macro="" textlink="">
      <xdr:nvSpPr>
        <xdr:cNvPr id="58884" name="AutoShape 1" descr="Eliminar factor o condición interno del establecimiento educativo 29184">
          <a:extLst>
            <a:ext uri="{FF2B5EF4-FFF2-40B4-BE49-F238E27FC236}">
              <a16:creationId xmlns:a16="http://schemas.microsoft.com/office/drawing/2014/main" id="{00000000-0008-0000-0300-000004E60000}"/>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161925</xdr:colOff>
      <xdr:row>198</xdr:row>
      <xdr:rowOff>0</xdr:rowOff>
    </xdr:from>
    <xdr:to>
      <xdr:col>5</xdr:col>
      <xdr:colOff>314325</xdr:colOff>
      <xdr:row>199</xdr:row>
      <xdr:rowOff>9523</xdr:rowOff>
    </xdr:to>
    <xdr:sp macro="" textlink="">
      <xdr:nvSpPr>
        <xdr:cNvPr id="58885" name="AutoShape 2" descr="Eliminar factor o condición interno del establecimiento educativo 29186">
          <a:extLst>
            <a:ext uri="{FF2B5EF4-FFF2-40B4-BE49-F238E27FC236}">
              <a16:creationId xmlns:a16="http://schemas.microsoft.com/office/drawing/2014/main" id="{00000000-0008-0000-0300-000005E60000}"/>
            </a:ext>
          </a:extLst>
        </xdr:cNvPr>
        <xdr:cNvSpPr>
          <a:spLocks noChangeAspect="1" noChangeArrowheads="1"/>
        </xdr:cNvSpPr>
      </xdr:nvSpPr>
      <xdr:spPr bwMode="auto">
        <a:xfrm>
          <a:off x="10648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971550</xdr:colOff>
      <xdr:row>198</xdr:row>
      <xdr:rowOff>0</xdr:rowOff>
    </xdr:from>
    <xdr:to>
      <xdr:col>5</xdr:col>
      <xdr:colOff>1019175</xdr:colOff>
      <xdr:row>199</xdr:row>
      <xdr:rowOff>9523</xdr:rowOff>
    </xdr:to>
    <xdr:sp macro="" textlink="">
      <xdr:nvSpPr>
        <xdr:cNvPr id="58886" name="AutoShape 7" descr="Eliminar factor o condición interno del establecimiento educativo 29191">
          <a:extLst>
            <a:ext uri="{FF2B5EF4-FFF2-40B4-BE49-F238E27FC236}">
              <a16:creationId xmlns:a16="http://schemas.microsoft.com/office/drawing/2014/main" id="{00000000-0008-0000-0300-000006E60000}"/>
            </a:ext>
          </a:extLst>
        </xdr:cNvPr>
        <xdr:cNvSpPr>
          <a:spLocks noChangeAspect="1" noChangeArrowheads="1"/>
        </xdr:cNvSpPr>
      </xdr:nvSpPr>
      <xdr:spPr bwMode="auto">
        <a:xfrm>
          <a:off x="1145857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199</xdr:row>
      <xdr:rowOff>9523</xdr:rowOff>
    </xdr:to>
    <xdr:sp macro="" textlink="">
      <xdr:nvSpPr>
        <xdr:cNvPr id="58887" name="AutoShape 8" descr="Eliminar factor o condición interno del establecimiento educativo 29187">
          <a:extLst>
            <a:ext uri="{FF2B5EF4-FFF2-40B4-BE49-F238E27FC236}">
              <a16:creationId xmlns:a16="http://schemas.microsoft.com/office/drawing/2014/main" id="{00000000-0008-0000-0300-000007E60000}"/>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199</xdr:row>
      <xdr:rowOff>9523</xdr:rowOff>
    </xdr:to>
    <xdr:sp macro="" textlink="">
      <xdr:nvSpPr>
        <xdr:cNvPr id="58888" name="AutoShape 9" descr="Eliminar factor o condición interno del establecimiento educativo 29193">
          <a:extLst>
            <a:ext uri="{FF2B5EF4-FFF2-40B4-BE49-F238E27FC236}">
              <a16:creationId xmlns:a16="http://schemas.microsoft.com/office/drawing/2014/main" id="{00000000-0008-0000-0300-000008E60000}"/>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199</xdr:row>
      <xdr:rowOff>9523</xdr:rowOff>
    </xdr:to>
    <xdr:sp macro="" textlink="">
      <xdr:nvSpPr>
        <xdr:cNvPr id="58889" name="AutoShape 10" descr="Eliminar factor o condición interno del establecimiento educativo 29189">
          <a:extLst>
            <a:ext uri="{FF2B5EF4-FFF2-40B4-BE49-F238E27FC236}">
              <a16:creationId xmlns:a16="http://schemas.microsoft.com/office/drawing/2014/main" id="{00000000-0008-0000-0300-000009E60000}"/>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199</xdr:row>
      <xdr:rowOff>9523</xdr:rowOff>
    </xdr:to>
    <xdr:sp macro="" textlink="">
      <xdr:nvSpPr>
        <xdr:cNvPr id="58890" name="AutoShape 11" descr="Eliminar factor o condición interno del establecimiento educativo 29194">
          <a:extLst>
            <a:ext uri="{FF2B5EF4-FFF2-40B4-BE49-F238E27FC236}">
              <a16:creationId xmlns:a16="http://schemas.microsoft.com/office/drawing/2014/main" id="{00000000-0008-0000-0300-00000AE60000}"/>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199</xdr:row>
      <xdr:rowOff>9523</xdr:rowOff>
    </xdr:to>
    <xdr:sp macro="" textlink="">
      <xdr:nvSpPr>
        <xdr:cNvPr id="58891" name="AutoShape 12" descr="Eliminar factor o condición interno del establecimiento educativo 29196">
          <a:extLst>
            <a:ext uri="{FF2B5EF4-FFF2-40B4-BE49-F238E27FC236}">
              <a16:creationId xmlns:a16="http://schemas.microsoft.com/office/drawing/2014/main" id="{00000000-0008-0000-0300-00000BE60000}"/>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199</xdr:row>
      <xdr:rowOff>9523</xdr:rowOff>
    </xdr:to>
    <xdr:sp macro="" textlink="">
      <xdr:nvSpPr>
        <xdr:cNvPr id="58892" name="AutoShape 1" descr="Eliminar factor o condición interno del establecimiento educativo 29184">
          <a:extLst>
            <a:ext uri="{FF2B5EF4-FFF2-40B4-BE49-F238E27FC236}">
              <a16:creationId xmlns:a16="http://schemas.microsoft.com/office/drawing/2014/main" id="{00000000-0008-0000-0300-00000CE60000}"/>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209550</xdr:colOff>
      <xdr:row>200</xdr:row>
      <xdr:rowOff>85725</xdr:rowOff>
    </xdr:from>
    <xdr:to>
      <xdr:col>5</xdr:col>
      <xdr:colOff>361950</xdr:colOff>
      <xdr:row>201</xdr:row>
      <xdr:rowOff>66674</xdr:rowOff>
    </xdr:to>
    <xdr:sp macro="" textlink="">
      <xdr:nvSpPr>
        <xdr:cNvPr id="58893" name="AutoShape 2" descr="Eliminar factor o condición interno del establecimiento educativo 29186">
          <a:extLst>
            <a:ext uri="{FF2B5EF4-FFF2-40B4-BE49-F238E27FC236}">
              <a16:creationId xmlns:a16="http://schemas.microsoft.com/office/drawing/2014/main" id="{00000000-0008-0000-0300-00000DE60000}"/>
            </a:ext>
          </a:extLst>
        </xdr:cNvPr>
        <xdr:cNvSpPr>
          <a:spLocks noChangeAspect="1" noChangeArrowheads="1"/>
        </xdr:cNvSpPr>
      </xdr:nvSpPr>
      <xdr:spPr bwMode="auto">
        <a:xfrm>
          <a:off x="1069657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199</xdr:row>
      <xdr:rowOff>9523</xdr:rowOff>
    </xdr:to>
    <xdr:sp macro="" textlink="">
      <xdr:nvSpPr>
        <xdr:cNvPr id="58894" name="AutoShape 8" descr="Eliminar factor o condición interno del establecimiento educativo 29187">
          <a:extLst>
            <a:ext uri="{FF2B5EF4-FFF2-40B4-BE49-F238E27FC236}">
              <a16:creationId xmlns:a16="http://schemas.microsoft.com/office/drawing/2014/main" id="{00000000-0008-0000-0300-00000EE60000}"/>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1276350</xdr:colOff>
      <xdr:row>201</xdr:row>
      <xdr:rowOff>38100</xdr:rowOff>
    </xdr:from>
    <xdr:to>
      <xdr:col>5</xdr:col>
      <xdr:colOff>1343025</xdr:colOff>
      <xdr:row>202</xdr:row>
      <xdr:rowOff>19050</xdr:rowOff>
    </xdr:to>
    <xdr:sp macro="" textlink="">
      <xdr:nvSpPr>
        <xdr:cNvPr id="58895" name="AutoShape 9" descr="Eliminar factor o condición interno del establecimiento educativo 29193">
          <a:extLst>
            <a:ext uri="{FF2B5EF4-FFF2-40B4-BE49-F238E27FC236}">
              <a16:creationId xmlns:a16="http://schemas.microsoft.com/office/drawing/2014/main" id="{00000000-0008-0000-0300-00000FE60000}"/>
            </a:ext>
          </a:extLst>
        </xdr:cNvPr>
        <xdr:cNvSpPr>
          <a:spLocks noChangeAspect="1" noChangeArrowheads="1"/>
        </xdr:cNvSpPr>
      </xdr:nvSpPr>
      <xdr:spPr bwMode="auto">
        <a:xfrm>
          <a:off x="1176337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199</xdr:row>
      <xdr:rowOff>9523</xdr:rowOff>
    </xdr:to>
    <xdr:sp macro="" textlink="">
      <xdr:nvSpPr>
        <xdr:cNvPr id="58896" name="AutoShape 10" descr="Eliminar factor o condición interno del establecimiento educativo 29189">
          <a:extLst>
            <a:ext uri="{FF2B5EF4-FFF2-40B4-BE49-F238E27FC236}">
              <a16:creationId xmlns:a16="http://schemas.microsoft.com/office/drawing/2014/main" id="{00000000-0008-0000-0300-000010E60000}"/>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199</xdr:row>
      <xdr:rowOff>9523</xdr:rowOff>
    </xdr:to>
    <xdr:sp macro="" textlink="">
      <xdr:nvSpPr>
        <xdr:cNvPr id="58897" name="AutoShape 11" descr="Eliminar factor o condición interno del establecimiento educativo 29194">
          <a:extLst>
            <a:ext uri="{FF2B5EF4-FFF2-40B4-BE49-F238E27FC236}">
              <a16:creationId xmlns:a16="http://schemas.microsoft.com/office/drawing/2014/main" id="{00000000-0008-0000-0300-000011E60000}"/>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898" name="AutoShape 1" descr="Eliminar factor o condición interno del establecimiento educativo 29184">
          <a:extLst>
            <a:ext uri="{FF2B5EF4-FFF2-40B4-BE49-F238E27FC236}">
              <a16:creationId xmlns:a16="http://schemas.microsoft.com/office/drawing/2014/main" id="{00000000-0008-0000-0300-000012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899" name="AutoShape 9" descr="Eliminar factor o condición interno del establecimiento educativo 29193">
          <a:extLst>
            <a:ext uri="{FF2B5EF4-FFF2-40B4-BE49-F238E27FC236}">
              <a16:creationId xmlns:a16="http://schemas.microsoft.com/office/drawing/2014/main" id="{00000000-0008-0000-0300-000013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00" name="AutoShape 1" descr="Eliminar factor o condición interno del establecimiento educativo 29184">
          <a:extLst>
            <a:ext uri="{FF2B5EF4-FFF2-40B4-BE49-F238E27FC236}">
              <a16:creationId xmlns:a16="http://schemas.microsoft.com/office/drawing/2014/main" id="{00000000-0008-0000-0300-000014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199</xdr:row>
      <xdr:rowOff>9523</xdr:rowOff>
    </xdr:to>
    <xdr:sp macro="" textlink="">
      <xdr:nvSpPr>
        <xdr:cNvPr id="58901" name="AutoShape 2" descr="Eliminar factor o condición interno del establecimiento educativo 29186">
          <a:extLst>
            <a:ext uri="{FF2B5EF4-FFF2-40B4-BE49-F238E27FC236}">
              <a16:creationId xmlns:a16="http://schemas.microsoft.com/office/drawing/2014/main" id="{00000000-0008-0000-0300-000015E6000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02" name="AutoShape 8" descr="Eliminar factor o condición interno del establecimiento educativo 29187">
          <a:extLst>
            <a:ext uri="{FF2B5EF4-FFF2-40B4-BE49-F238E27FC236}">
              <a16:creationId xmlns:a16="http://schemas.microsoft.com/office/drawing/2014/main" id="{00000000-0008-0000-0300-000016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903" name="AutoShape 9" descr="Eliminar factor o condición interno del establecimiento educativo 29193">
          <a:extLst>
            <a:ext uri="{FF2B5EF4-FFF2-40B4-BE49-F238E27FC236}">
              <a16:creationId xmlns:a16="http://schemas.microsoft.com/office/drawing/2014/main" id="{00000000-0008-0000-0300-000017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04" name="AutoShape 1" descr="Eliminar factor o condición interno del establecimiento educativo 29184">
          <a:extLst>
            <a:ext uri="{FF2B5EF4-FFF2-40B4-BE49-F238E27FC236}">
              <a16:creationId xmlns:a16="http://schemas.microsoft.com/office/drawing/2014/main" id="{00000000-0008-0000-0300-000018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199</xdr:row>
      <xdr:rowOff>9523</xdr:rowOff>
    </xdr:to>
    <xdr:sp macro="" textlink="">
      <xdr:nvSpPr>
        <xdr:cNvPr id="58905" name="AutoShape 2" descr="Eliminar factor o condición interno del establecimiento educativo 29186">
          <a:extLst>
            <a:ext uri="{FF2B5EF4-FFF2-40B4-BE49-F238E27FC236}">
              <a16:creationId xmlns:a16="http://schemas.microsoft.com/office/drawing/2014/main" id="{00000000-0008-0000-0300-000019E6000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199</xdr:row>
      <xdr:rowOff>9523</xdr:rowOff>
    </xdr:to>
    <xdr:sp macro="" textlink="">
      <xdr:nvSpPr>
        <xdr:cNvPr id="58906" name="AutoShape 7" descr="Eliminar factor o condición interno del establecimiento educativo 29191">
          <a:extLst>
            <a:ext uri="{FF2B5EF4-FFF2-40B4-BE49-F238E27FC236}">
              <a16:creationId xmlns:a16="http://schemas.microsoft.com/office/drawing/2014/main" id="{00000000-0008-0000-0300-00001AE60000}"/>
            </a:ext>
          </a:extLst>
        </xdr:cNvPr>
        <xdr:cNvSpPr>
          <a:spLocks noChangeAspect="1" noChangeArrowheads="1"/>
        </xdr:cNvSpPr>
      </xdr:nvSpPr>
      <xdr:spPr bwMode="auto">
        <a:xfrm>
          <a:off x="1570672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07" name="AutoShape 8" descr="Eliminar factor o condición interno del establecimiento educativo 29187">
          <a:extLst>
            <a:ext uri="{FF2B5EF4-FFF2-40B4-BE49-F238E27FC236}">
              <a16:creationId xmlns:a16="http://schemas.microsoft.com/office/drawing/2014/main" id="{00000000-0008-0000-0300-00001B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908" name="AutoShape 9" descr="Eliminar factor o condición interno del establecimiento educativo 29193">
          <a:extLst>
            <a:ext uri="{FF2B5EF4-FFF2-40B4-BE49-F238E27FC236}">
              <a16:creationId xmlns:a16="http://schemas.microsoft.com/office/drawing/2014/main" id="{00000000-0008-0000-0300-00001C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09" name="AutoShape 1" descr="Eliminar factor o condición interno del establecimiento educativo 29184">
          <a:extLst>
            <a:ext uri="{FF2B5EF4-FFF2-40B4-BE49-F238E27FC236}">
              <a16:creationId xmlns:a16="http://schemas.microsoft.com/office/drawing/2014/main" id="{00000000-0008-0000-0300-00001D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200</xdr:row>
      <xdr:rowOff>85725</xdr:rowOff>
    </xdr:from>
    <xdr:to>
      <xdr:col>7</xdr:col>
      <xdr:colOff>361950</xdr:colOff>
      <xdr:row>201</xdr:row>
      <xdr:rowOff>66674</xdr:rowOff>
    </xdr:to>
    <xdr:sp macro="" textlink="">
      <xdr:nvSpPr>
        <xdr:cNvPr id="58910" name="AutoShape 2" descr="Eliminar factor o condición interno del establecimiento educativo 29186">
          <a:extLst>
            <a:ext uri="{FF2B5EF4-FFF2-40B4-BE49-F238E27FC236}">
              <a16:creationId xmlns:a16="http://schemas.microsoft.com/office/drawing/2014/main" id="{00000000-0008-0000-0300-00001EE60000}"/>
            </a:ext>
          </a:extLst>
        </xdr:cNvPr>
        <xdr:cNvSpPr>
          <a:spLocks noChangeAspect="1" noChangeArrowheads="1"/>
        </xdr:cNvSpPr>
      </xdr:nvSpPr>
      <xdr:spPr bwMode="auto">
        <a:xfrm>
          <a:off x="1494472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11" name="AutoShape 8" descr="Eliminar factor o condición interno del establecimiento educativo 29187">
          <a:extLst>
            <a:ext uri="{FF2B5EF4-FFF2-40B4-BE49-F238E27FC236}">
              <a16:creationId xmlns:a16="http://schemas.microsoft.com/office/drawing/2014/main" id="{00000000-0008-0000-0300-00001F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201</xdr:row>
      <xdr:rowOff>38100</xdr:rowOff>
    </xdr:from>
    <xdr:to>
      <xdr:col>7</xdr:col>
      <xdr:colOff>1343025</xdr:colOff>
      <xdr:row>202</xdr:row>
      <xdr:rowOff>19050</xdr:rowOff>
    </xdr:to>
    <xdr:sp macro="" textlink="">
      <xdr:nvSpPr>
        <xdr:cNvPr id="58912" name="AutoShape 9" descr="Eliminar factor o condición interno del establecimiento educativo 29193">
          <a:extLst>
            <a:ext uri="{FF2B5EF4-FFF2-40B4-BE49-F238E27FC236}">
              <a16:creationId xmlns:a16="http://schemas.microsoft.com/office/drawing/2014/main" id="{00000000-0008-0000-0300-000020E60000}"/>
            </a:ext>
          </a:extLst>
        </xdr:cNvPr>
        <xdr:cNvSpPr>
          <a:spLocks noChangeAspect="1" noChangeArrowheads="1"/>
        </xdr:cNvSpPr>
      </xdr:nvSpPr>
      <xdr:spPr bwMode="auto">
        <a:xfrm>
          <a:off x="1601152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13" name="AutoShape 1" descr="Eliminar factor o condición interno del establecimiento educativo 29184">
          <a:extLst>
            <a:ext uri="{FF2B5EF4-FFF2-40B4-BE49-F238E27FC236}">
              <a16:creationId xmlns:a16="http://schemas.microsoft.com/office/drawing/2014/main" id="{00000000-0008-0000-0300-000021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914" name="AutoShape 9" descr="Eliminar factor o condición interno del establecimiento educativo 29193">
          <a:extLst>
            <a:ext uri="{FF2B5EF4-FFF2-40B4-BE49-F238E27FC236}">
              <a16:creationId xmlns:a16="http://schemas.microsoft.com/office/drawing/2014/main" id="{00000000-0008-0000-0300-000022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15" name="AutoShape 1" descr="Eliminar factor o condición interno del establecimiento educativo 29184">
          <a:extLst>
            <a:ext uri="{FF2B5EF4-FFF2-40B4-BE49-F238E27FC236}">
              <a16:creationId xmlns:a16="http://schemas.microsoft.com/office/drawing/2014/main" id="{00000000-0008-0000-0300-000023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199</xdr:row>
      <xdr:rowOff>9523</xdr:rowOff>
    </xdr:to>
    <xdr:sp macro="" textlink="">
      <xdr:nvSpPr>
        <xdr:cNvPr id="58916" name="AutoShape 2" descr="Eliminar factor o condición interno del establecimiento educativo 29186">
          <a:extLst>
            <a:ext uri="{FF2B5EF4-FFF2-40B4-BE49-F238E27FC236}">
              <a16:creationId xmlns:a16="http://schemas.microsoft.com/office/drawing/2014/main" id="{00000000-0008-0000-0300-000024E6000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17" name="AutoShape 8" descr="Eliminar factor o condición interno del establecimiento educativo 29187">
          <a:extLst>
            <a:ext uri="{FF2B5EF4-FFF2-40B4-BE49-F238E27FC236}">
              <a16:creationId xmlns:a16="http://schemas.microsoft.com/office/drawing/2014/main" id="{00000000-0008-0000-0300-000025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918" name="AutoShape 9" descr="Eliminar factor o condición interno del establecimiento educativo 29193">
          <a:extLst>
            <a:ext uri="{FF2B5EF4-FFF2-40B4-BE49-F238E27FC236}">
              <a16:creationId xmlns:a16="http://schemas.microsoft.com/office/drawing/2014/main" id="{00000000-0008-0000-0300-000026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19" name="AutoShape 1" descr="Eliminar factor o condición interno del establecimiento educativo 29184">
          <a:extLst>
            <a:ext uri="{FF2B5EF4-FFF2-40B4-BE49-F238E27FC236}">
              <a16:creationId xmlns:a16="http://schemas.microsoft.com/office/drawing/2014/main" id="{00000000-0008-0000-0300-000027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199</xdr:row>
      <xdr:rowOff>9523</xdr:rowOff>
    </xdr:to>
    <xdr:sp macro="" textlink="">
      <xdr:nvSpPr>
        <xdr:cNvPr id="58920" name="AutoShape 2" descr="Eliminar factor o condición interno del establecimiento educativo 29186">
          <a:extLst>
            <a:ext uri="{FF2B5EF4-FFF2-40B4-BE49-F238E27FC236}">
              <a16:creationId xmlns:a16="http://schemas.microsoft.com/office/drawing/2014/main" id="{00000000-0008-0000-0300-000028E6000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199</xdr:row>
      <xdr:rowOff>9523</xdr:rowOff>
    </xdr:to>
    <xdr:sp macro="" textlink="">
      <xdr:nvSpPr>
        <xdr:cNvPr id="58921" name="AutoShape 7" descr="Eliminar factor o condición interno del establecimiento educativo 29191">
          <a:extLst>
            <a:ext uri="{FF2B5EF4-FFF2-40B4-BE49-F238E27FC236}">
              <a16:creationId xmlns:a16="http://schemas.microsoft.com/office/drawing/2014/main" id="{00000000-0008-0000-0300-000029E60000}"/>
            </a:ext>
          </a:extLst>
        </xdr:cNvPr>
        <xdr:cNvSpPr>
          <a:spLocks noChangeAspect="1" noChangeArrowheads="1"/>
        </xdr:cNvSpPr>
      </xdr:nvSpPr>
      <xdr:spPr bwMode="auto">
        <a:xfrm>
          <a:off x="1570672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22" name="AutoShape 8" descr="Eliminar factor o condición interno del establecimiento educativo 29187">
          <a:extLst>
            <a:ext uri="{FF2B5EF4-FFF2-40B4-BE49-F238E27FC236}">
              <a16:creationId xmlns:a16="http://schemas.microsoft.com/office/drawing/2014/main" id="{00000000-0008-0000-0300-00002A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199</xdr:row>
      <xdr:rowOff>9523</xdr:rowOff>
    </xdr:to>
    <xdr:sp macro="" textlink="">
      <xdr:nvSpPr>
        <xdr:cNvPr id="58923" name="AutoShape 9" descr="Eliminar factor o condición interno del establecimiento educativo 29193">
          <a:extLst>
            <a:ext uri="{FF2B5EF4-FFF2-40B4-BE49-F238E27FC236}">
              <a16:creationId xmlns:a16="http://schemas.microsoft.com/office/drawing/2014/main" id="{00000000-0008-0000-0300-00002BE60000}"/>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199</xdr:row>
      <xdr:rowOff>9523</xdr:rowOff>
    </xdr:to>
    <xdr:sp macro="" textlink="">
      <xdr:nvSpPr>
        <xdr:cNvPr id="58924" name="AutoShape 1" descr="Eliminar factor o condición interno del establecimiento educativo 29184">
          <a:extLst>
            <a:ext uri="{FF2B5EF4-FFF2-40B4-BE49-F238E27FC236}">
              <a16:creationId xmlns:a16="http://schemas.microsoft.com/office/drawing/2014/main" id="{00000000-0008-0000-0300-00002CE60000}"/>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200</xdr:row>
      <xdr:rowOff>85725</xdr:rowOff>
    </xdr:from>
    <xdr:to>
      <xdr:col>7</xdr:col>
      <xdr:colOff>361950</xdr:colOff>
      <xdr:row>201</xdr:row>
      <xdr:rowOff>66674</xdr:rowOff>
    </xdr:to>
    <xdr:sp macro="" textlink="">
      <xdr:nvSpPr>
        <xdr:cNvPr id="58925" name="AutoShape 2" descr="Eliminar factor o condición interno del establecimiento educativo 29186">
          <a:extLst>
            <a:ext uri="{FF2B5EF4-FFF2-40B4-BE49-F238E27FC236}">
              <a16:creationId xmlns:a16="http://schemas.microsoft.com/office/drawing/2014/main" id="{00000000-0008-0000-0300-00002DE60000}"/>
            </a:ext>
          </a:extLst>
        </xdr:cNvPr>
        <xdr:cNvSpPr>
          <a:spLocks noChangeAspect="1" noChangeArrowheads="1"/>
        </xdr:cNvSpPr>
      </xdr:nvSpPr>
      <xdr:spPr bwMode="auto">
        <a:xfrm>
          <a:off x="1494472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199</xdr:row>
      <xdr:rowOff>9523</xdr:rowOff>
    </xdr:to>
    <xdr:sp macro="" textlink="">
      <xdr:nvSpPr>
        <xdr:cNvPr id="58926" name="AutoShape 8" descr="Eliminar factor o condición interno del establecimiento educativo 29187">
          <a:extLst>
            <a:ext uri="{FF2B5EF4-FFF2-40B4-BE49-F238E27FC236}">
              <a16:creationId xmlns:a16="http://schemas.microsoft.com/office/drawing/2014/main" id="{00000000-0008-0000-0300-00002EE60000}"/>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201</xdr:row>
      <xdr:rowOff>38100</xdr:rowOff>
    </xdr:from>
    <xdr:to>
      <xdr:col>7</xdr:col>
      <xdr:colOff>1343025</xdr:colOff>
      <xdr:row>202</xdr:row>
      <xdr:rowOff>19050</xdr:rowOff>
    </xdr:to>
    <xdr:sp macro="" textlink="">
      <xdr:nvSpPr>
        <xdr:cNvPr id="58927" name="AutoShape 9" descr="Eliminar factor o condición interno del establecimiento educativo 29193">
          <a:extLst>
            <a:ext uri="{FF2B5EF4-FFF2-40B4-BE49-F238E27FC236}">
              <a16:creationId xmlns:a16="http://schemas.microsoft.com/office/drawing/2014/main" id="{00000000-0008-0000-0300-00002FE60000}"/>
            </a:ext>
          </a:extLst>
        </xdr:cNvPr>
        <xdr:cNvSpPr>
          <a:spLocks noChangeAspect="1" noChangeArrowheads="1"/>
        </xdr:cNvSpPr>
      </xdr:nvSpPr>
      <xdr:spPr bwMode="auto">
        <a:xfrm>
          <a:off x="1601152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28" name="AutoShape 10" descr="Eliminar factor o condición interno del establecimiento educativo 29189">
          <a:extLst>
            <a:ext uri="{FF2B5EF4-FFF2-40B4-BE49-F238E27FC236}">
              <a16:creationId xmlns:a16="http://schemas.microsoft.com/office/drawing/2014/main" id="{00000000-0008-0000-0300-000030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29" name="AutoShape 12" descr="Eliminar factor o condición interno del establecimiento educativo 29196">
          <a:extLst>
            <a:ext uri="{FF2B5EF4-FFF2-40B4-BE49-F238E27FC236}">
              <a16:creationId xmlns:a16="http://schemas.microsoft.com/office/drawing/2014/main" id="{00000000-0008-0000-0300-000031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30" name="AutoShape 10" descr="Eliminar factor o condición interno del establecimiento educativo 29189">
          <a:extLst>
            <a:ext uri="{FF2B5EF4-FFF2-40B4-BE49-F238E27FC236}">
              <a16:creationId xmlns:a16="http://schemas.microsoft.com/office/drawing/2014/main" id="{00000000-0008-0000-0300-000032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31" name="AutoShape 11" descr="Eliminar factor o condición interno del establecimiento educativo 29194">
          <a:extLst>
            <a:ext uri="{FF2B5EF4-FFF2-40B4-BE49-F238E27FC236}">
              <a16:creationId xmlns:a16="http://schemas.microsoft.com/office/drawing/2014/main" id="{00000000-0008-0000-0300-000033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32" name="AutoShape 12" descr="Eliminar factor o condición interno del establecimiento educativo 29196">
          <a:extLst>
            <a:ext uri="{FF2B5EF4-FFF2-40B4-BE49-F238E27FC236}">
              <a16:creationId xmlns:a16="http://schemas.microsoft.com/office/drawing/2014/main" id="{00000000-0008-0000-0300-000034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33" name="AutoShape 10" descr="Eliminar factor o condición interno del establecimiento educativo 29189">
          <a:extLst>
            <a:ext uri="{FF2B5EF4-FFF2-40B4-BE49-F238E27FC236}">
              <a16:creationId xmlns:a16="http://schemas.microsoft.com/office/drawing/2014/main" id="{00000000-0008-0000-0300-000035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34" name="AutoShape 11" descr="Eliminar factor o condición interno del establecimiento educativo 29194">
          <a:extLst>
            <a:ext uri="{FF2B5EF4-FFF2-40B4-BE49-F238E27FC236}">
              <a16:creationId xmlns:a16="http://schemas.microsoft.com/office/drawing/2014/main" id="{00000000-0008-0000-0300-000036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35" name="AutoShape 12" descr="Eliminar factor o condición interno del establecimiento educativo 29196">
          <a:extLst>
            <a:ext uri="{FF2B5EF4-FFF2-40B4-BE49-F238E27FC236}">
              <a16:creationId xmlns:a16="http://schemas.microsoft.com/office/drawing/2014/main" id="{00000000-0008-0000-0300-000037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36" name="AutoShape 10" descr="Eliminar factor o condición interno del establecimiento educativo 29189">
          <a:extLst>
            <a:ext uri="{FF2B5EF4-FFF2-40B4-BE49-F238E27FC236}">
              <a16:creationId xmlns:a16="http://schemas.microsoft.com/office/drawing/2014/main" id="{00000000-0008-0000-0300-000038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37" name="AutoShape 11" descr="Eliminar factor o condición interno del establecimiento educativo 29194">
          <a:extLst>
            <a:ext uri="{FF2B5EF4-FFF2-40B4-BE49-F238E27FC236}">
              <a16:creationId xmlns:a16="http://schemas.microsoft.com/office/drawing/2014/main" id="{00000000-0008-0000-0300-000039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38" name="AutoShape 10" descr="Eliminar factor o condición interno del establecimiento educativo 29189">
          <a:extLst>
            <a:ext uri="{FF2B5EF4-FFF2-40B4-BE49-F238E27FC236}">
              <a16:creationId xmlns:a16="http://schemas.microsoft.com/office/drawing/2014/main" id="{00000000-0008-0000-0300-00003A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39" name="AutoShape 12" descr="Eliminar factor o condición interno del establecimiento educativo 29196">
          <a:extLst>
            <a:ext uri="{FF2B5EF4-FFF2-40B4-BE49-F238E27FC236}">
              <a16:creationId xmlns:a16="http://schemas.microsoft.com/office/drawing/2014/main" id="{00000000-0008-0000-0300-00003B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40" name="AutoShape 10" descr="Eliminar factor o condición interno del establecimiento educativo 29189">
          <a:extLst>
            <a:ext uri="{FF2B5EF4-FFF2-40B4-BE49-F238E27FC236}">
              <a16:creationId xmlns:a16="http://schemas.microsoft.com/office/drawing/2014/main" id="{00000000-0008-0000-0300-00003C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41" name="AutoShape 11" descr="Eliminar factor o condición interno del establecimiento educativo 29194">
          <a:extLst>
            <a:ext uri="{FF2B5EF4-FFF2-40B4-BE49-F238E27FC236}">
              <a16:creationId xmlns:a16="http://schemas.microsoft.com/office/drawing/2014/main" id="{00000000-0008-0000-0300-00003D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42" name="AutoShape 12" descr="Eliminar factor o condición interno del establecimiento educativo 29196">
          <a:extLst>
            <a:ext uri="{FF2B5EF4-FFF2-40B4-BE49-F238E27FC236}">
              <a16:creationId xmlns:a16="http://schemas.microsoft.com/office/drawing/2014/main" id="{00000000-0008-0000-0300-00003E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43" name="AutoShape 10" descr="Eliminar factor o condición interno del establecimiento educativo 29189">
          <a:extLst>
            <a:ext uri="{FF2B5EF4-FFF2-40B4-BE49-F238E27FC236}">
              <a16:creationId xmlns:a16="http://schemas.microsoft.com/office/drawing/2014/main" id="{00000000-0008-0000-0300-00003F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44" name="AutoShape 11" descr="Eliminar factor o condición interno del establecimiento educativo 29194">
          <a:extLst>
            <a:ext uri="{FF2B5EF4-FFF2-40B4-BE49-F238E27FC236}">
              <a16:creationId xmlns:a16="http://schemas.microsoft.com/office/drawing/2014/main" id="{00000000-0008-0000-0300-000040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199</xdr:row>
      <xdr:rowOff>9523</xdr:rowOff>
    </xdr:to>
    <xdr:sp macro="" textlink="">
      <xdr:nvSpPr>
        <xdr:cNvPr id="58945" name="AutoShape 12" descr="Eliminar factor o condición interno del establecimiento educativo 29196">
          <a:extLst>
            <a:ext uri="{FF2B5EF4-FFF2-40B4-BE49-F238E27FC236}">
              <a16:creationId xmlns:a16="http://schemas.microsoft.com/office/drawing/2014/main" id="{00000000-0008-0000-0300-000041E60000}"/>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199</xdr:row>
      <xdr:rowOff>9523</xdr:rowOff>
    </xdr:to>
    <xdr:sp macro="" textlink="">
      <xdr:nvSpPr>
        <xdr:cNvPr id="58946" name="AutoShape 10" descr="Eliminar factor o condición interno del establecimiento educativo 29189">
          <a:extLst>
            <a:ext uri="{FF2B5EF4-FFF2-40B4-BE49-F238E27FC236}">
              <a16:creationId xmlns:a16="http://schemas.microsoft.com/office/drawing/2014/main" id="{00000000-0008-0000-0300-000042E6000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199</xdr:row>
      <xdr:rowOff>9523</xdr:rowOff>
    </xdr:to>
    <xdr:sp macro="" textlink="">
      <xdr:nvSpPr>
        <xdr:cNvPr id="58947" name="AutoShape 11" descr="Eliminar factor o condición interno del establecimiento educativo 29194">
          <a:extLst>
            <a:ext uri="{FF2B5EF4-FFF2-40B4-BE49-F238E27FC236}">
              <a16:creationId xmlns:a16="http://schemas.microsoft.com/office/drawing/2014/main" id="{00000000-0008-0000-0300-000043E60000}"/>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2752725</xdr:colOff>
      <xdr:row>14</xdr:row>
      <xdr:rowOff>0</xdr:rowOff>
    </xdr:from>
    <xdr:to>
      <xdr:col>3</xdr:col>
      <xdr:colOff>28575</xdr:colOff>
      <xdr:row>14</xdr:row>
      <xdr:rowOff>361950</xdr:rowOff>
    </xdr:to>
    <xdr:pic>
      <xdr:nvPicPr>
        <xdr:cNvPr id="58948"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4E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246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949"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5E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58950"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6E6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3056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58951"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7E6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66762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58952"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8E6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94773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953"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49E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257175</xdr:colOff>
      <xdr:row>4</xdr:row>
      <xdr:rowOff>266700</xdr:rowOff>
    </xdr:to>
    <xdr:pic>
      <xdr:nvPicPr>
        <xdr:cNvPr id="58954" name="2 Imagen" descr="MC900433801.PNG">
          <a:hlinkClick xmlns:r="http://schemas.openxmlformats.org/officeDocument/2006/relationships" r:id="rId4" tooltip="IR A RESUMEN"/>
          <a:extLst>
            <a:ext uri="{FF2B5EF4-FFF2-40B4-BE49-F238E27FC236}">
              <a16:creationId xmlns:a16="http://schemas.microsoft.com/office/drawing/2014/main" id="{00000000-0008-0000-0300-00004AE6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48275" y="1800225"/>
          <a:ext cx="2571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247650</xdr:colOff>
      <xdr:row>4</xdr:row>
      <xdr:rowOff>266700</xdr:rowOff>
    </xdr:to>
    <xdr:pic>
      <xdr:nvPicPr>
        <xdr:cNvPr id="58955" name="2 Imagen" descr="MC900433801.PNG">
          <a:hlinkClick xmlns:r="http://schemas.openxmlformats.org/officeDocument/2006/relationships" r:id="rId4" tooltip="IR A RESUMEN"/>
          <a:extLst>
            <a:ext uri="{FF2B5EF4-FFF2-40B4-BE49-F238E27FC236}">
              <a16:creationId xmlns:a16="http://schemas.microsoft.com/office/drawing/2014/main" id="{00000000-0008-0000-0300-00004BE6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80022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8956"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4C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0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8957"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4DE6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63722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8958"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4E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94678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959"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4F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09251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960"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50E6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474470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961"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51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7287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962" name="16 Imagen" descr="MC900433801.PNG">
          <a:hlinkClick xmlns:r="http://schemas.openxmlformats.org/officeDocument/2006/relationships" r:id="rId15" tooltip="IR A RESUMEN"/>
          <a:extLst>
            <a:ext uri="{FF2B5EF4-FFF2-40B4-BE49-F238E27FC236}">
              <a16:creationId xmlns:a16="http://schemas.microsoft.com/office/drawing/2014/main" id="{00000000-0008-0000-0300-000052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2004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963" name="17 Imagen" descr="MC900433801.PNG">
          <a:hlinkClick xmlns:r="http://schemas.openxmlformats.org/officeDocument/2006/relationships" r:id="rId16" tooltip="IR A RESUMEN"/>
          <a:extLst>
            <a:ext uri="{FF2B5EF4-FFF2-40B4-BE49-F238E27FC236}">
              <a16:creationId xmlns:a16="http://schemas.microsoft.com/office/drawing/2014/main" id="{00000000-0008-0000-0300-000053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576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58964" name="18 Imagen" descr="MC900433801.PNG">
          <a:hlinkClick xmlns:r="http://schemas.openxmlformats.org/officeDocument/2006/relationships" r:id="rId17" tooltip="IR A RESUMEN"/>
          <a:extLst>
            <a:ext uri="{FF2B5EF4-FFF2-40B4-BE49-F238E27FC236}">
              <a16:creationId xmlns:a16="http://schemas.microsoft.com/office/drawing/2014/main" id="{00000000-0008-0000-0300-000054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014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58965"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55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0300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58966"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56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3195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58967"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57E6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42912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107" name="16 Imagen" descr="MC900433801.PNG">
          <a:hlinkClick xmlns:r="http://schemas.openxmlformats.org/officeDocument/2006/relationships" r:id="rId15" tooltip="IR A RESUMEN"/>
          <a:extLst>
            <a:ext uri="{FF2B5EF4-FFF2-40B4-BE49-F238E27FC236}">
              <a16:creationId xmlns:a16="http://schemas.microsoft.com/office/drawing/2014/main" id="{00000000-0008-0000-0300-00006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2004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108" name="17 Imagen" descr="MC900433801.PNG">
          <a:hlinkClick xmlns:r="http://schemas.openxmlformats.org/officeDocument/2006/relationships" r:id="rId16" tooltip="IR A RESUMEN"/>
          <a:extLst>
            <a:ext uri="{FF2B5EF4-FFF2-40B4-BE49-F238E27FC236}">
              <a16:creationId xmlns:a16="http://schemas.microsoft.com/office/drawing/2014/main" id="{00000000-0008-0000-0300-00006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576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109" name="18 Imagen" descr="MC900433801.PNG">
          <a:hlinkClick xmlns:r="http://schemas.openxmlformats.org/officeDocument/2006/relationships" r:id="rId17" tooltip="IR A RESUMEN"/>
          <a:extLst>
            <a:ext uri="{FF2B5EF4-FFF2-40B4-BE49-F238E27FC236}">
              <a16:creationId xmlns:a16="http://schemas.microsoft.com/office/drawing/2014/main" id="{00000000-0008-0000-0300-00006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014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110"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6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246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11"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6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112"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3056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113"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66762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114"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94773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15"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16"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7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0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17"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7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63722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18"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7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94678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19"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7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09251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20"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7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474470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21"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7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7287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122"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246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23"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124"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3056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125"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66762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126"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94773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27"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7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28"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8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0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29"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8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63722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30"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8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94678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31"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8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09251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32"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8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43065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133"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246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34"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135"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3056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136"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66762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137"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94773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38"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8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39"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8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0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40"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8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63722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41"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8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94678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42"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8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09251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43"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8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43065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144"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9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490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145"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9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300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146"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9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4148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147"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148"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149"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150"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151"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152"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9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53"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9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54"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9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26574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55"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9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56"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9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57"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9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5747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58"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9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159" name="16 Imagen" descr="MC900433801.PNG">
          <a:hlinkClick xmlns:r="http://schemas.openxmlformats.org/officeDocument/2006/relationships" r:id="rId15" tooltip="IR A RESUMEN"/>
          <a:extLst>
            <a:ext uri="{FF2B5EF4-FFF2-40B4-BE49-F238E27FC236}">
              <a16:creationId xmlns:a16="http://schemas.microsoft.com/office/drawing/2014/main" id="{00000000-0008-0000-0300-00009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7229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160" name="17 Imagen" descr="MC900433801.PNG">
          <a:hlinkClick xmlns:r="http://schemas.openxmlformats.org/officeDocument/2006/relationships" r:id="rId16" tooltip="IR A RESUMEN"/>
          <a:extLst>
            <a:ext uri="{FF2B5EF4-FFF2-40B4-BE49-F238E27FC236}">
              <a16:creationId xmlns:a16="http://schemas.microsoft.com/office/drawing/2014/main" id="{00000000-0008-0000-0300-0000A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1801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161" name="18 Imagen" descr="MC900433801.PNG">
          <a:hlinkClick xmlns:r="http://schemas.openxmlformats.org/officeDocument/2006/relationships" r:id="rId17" tooltip="IR A RESUMEN"/>
          <a:extLst>
            <a:ext uri="{FF2B5EF4-FFF2-40B4-BE49-F238E27FC236}">
              <a16:creationId xmlns:a16="http://schemas.microsoft.com/office/drawing/2014/main" id="{00000000-0008-0000-0300-0000A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32397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162" name="16 Imagen" descr="MC900433801.PNG">
          <a:hlinkClick xmlns:r="http://schemas.openxmlformats.org/officeDocument/2006/relationships" r:id="rId15" tooltip="IR A RESUMEN"/>
          <a:extLst>
            <a:ext uri="{FF2B5EF4-FFF2-40B4-BE49-F238E27FC236}">
              <a16:creationId xmlns:a16="http://schemas.microsoft.com/office/drawing/2014/main" id="{00000000-0008-0000-0300-0000A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7229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163" name="17 Imagen" descr="MC900433801.PNG">
          <a:hlinkClick xmlns:r="http://schemas.openxmlformats.org/officeDocument/2006/relationships" r:id="rId16" tooltip="IR A RESUMEN"/>
          <a:extLst>
            <a:ext uri="{FF2B5EF4-FFF2-40B4-BE49-F238E27FC236}">
              <a16:creationId xmlns:a16="http://schemas.microsoft.com/office/drawing/2014/main" id="{00000000-0008-0000-0300-0000A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1801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164" name="18 Imagen" descr="MC900433801.PNG">
          <a:hlinkClick xmlns:r="http://schemas.openxmlformats.org/officeDocument/2006/relationships" r:id="rId17" tooltip="IR A RESUMEN"/>
          <a:extLst>
            <a:ext uri="{FF2B5EF4-FFF2-40B4-BE49-F238E27FC236}">
              <a16:creationId xmlns:a16="http://schemas.microsoft.com/office/drawing/2014/main" id="{00000000-0008-0000-0300-0000A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32397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165"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166"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393010</xdr:rowOff>
    </xdr:to>
    <xdr:pic>
      <xdr:nvPicPr>
        <xdr:cNvPr id="167"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393010</xdr:rowOff>
    </xdr:to>
    <xdr:pic>
      <xdr:nvPicPr>
        <xdr:cNvPr id="168"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393010</xdr:rowOff>
    </xdr:to>
    <xdr:pic>
      <xdr:nvPicPr>
        <xdr:cNvPr id="169"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26574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170" name="11 Imagen" descr="MC900433801.PNG">
          <a:hlinkClick xmlns:r="http://schemas.openxmlformats.org/officeDocument/2006/relationships" r:id="rId1" tooltip="IR A RESUMEN"/>
          <a:extLst>
            <a:ext uri="{FF2B5EF4-FFF2-40B4-BE49-F238E27FC236}">
              <a16:creationId xmlns:a16="http://schemas.microsoft.com/office/drawing/2014/main" id="{00000000-0008-0000-0300-0000A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2657475"/>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71" name="3 Imagen" descr="MC900433801.PNG">
          <a:hlinkClick xmlns:r="http://schemas.openxmlformats.org/officeDocument/2006/relationships" r:id="rId7" tooltip="IR A RESUMEN"/>
          <a:extLst>
            <a:ext uri="{FF2B5EF4-FFF2-40B4-BE49-F238E27FC236}">
              <a16:creationId xmlns:a16="http://schemas.microsoft.com/office/drawing/2014/main" id="{00000000-0008-0000-0300-0000A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72" name="4 Imagen" descr="MC900433801.PNG">
          <a:hlinkClick xmlns:r="http://schemas.openxmlformats.org/officeDocument/2006/relationships" r:id="rId9" tooltip="IR A RESUMEN"/>
          <a:extLst>
            <a:ext uri="{FF2B5EF4-FFF2-40B4-BE49-F238E27FC236}">
              <a16:creationId xmlns:a16="http://schemas.microsoft.com/office/drawing/2014/main" id="{00000000-0008-0000-0300-0000A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26574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73" name="5 Imagen" descr="MC900433801.PNG">
          <a:hlinkClick xmlns:r="http://schemas.openxmlformats.org/officeDocument/2006/relationships" r:id="rId11" tooltip="IR A RESUMEN"/>
          <a:extLst>
            <a:ext uri="{FF2B5EF4-FFF2-40B4-BE49-F238E27FC236}">
              <a16:creationId xmlns:a16="http://schemas.microsoft.com/office/drawing/2014/main" id="{00000000-0008-0000-0300-0000A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74" name="7 Imagen" descr="MC900433801.PNG">
          <a:hlinkClick xmlns:r="http://schemas.openxmlformats.org/officeDocument/2006/relationships" r:id="rId12" tooltip="IR A RESUMEN"/>
          <a:extLst>
            <a:ext uri="{FF2B5EF4-FFF2-40B4-BE49-F238E27FC236}">
              <a16:creationId xmlns:a16="http://schemas.microsoft.com/office/drawing/2014/main" id="{00000000-0008-0000-0300-0000A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75" name="8 Imagen" descr="MC900433801.PNG">
          <a:hlinkClick xmlns:r="http://schemas.openxmlformats.org/officeDocument/2006/relationships" r:id="rId13" tooltip="IR A RESUMEN"/>
          <a:extLst>
            <a:ext uri="{FF2B5EF4-FFF2-40B4-BE49-F238E27FC236}">
              <a16:creationId xmlns:a16="http://schemas.microsoft.com/office/drawing/2014/main" id="{00000000-0008-0000-0300-0000A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5747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76"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B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6574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2771775</xdr:colOff>
      <xdr:row>100</xdr:row>
      <xdr:rowOff>104775</xdr:rowOff>
    </xdr:from>
    <xdr:ext cx="257175" cy="247650"/>
    <xdr:pic>
      <xdr:nvPicPr>
        <xdr:cNvPr id="177"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B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6710600"/>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2771775</xdr:colOff>
      <xdr:row>103</xdr:row>
      <xdr:rowOff>0</xdr:rowOff>
    </xdr:from>
    <xdr:ext cx="257175" cy="247650"/>
    <xdr:pic>
      <xdr:nvPicPr>
        <xdr:cNvPr id="178"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B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8063150"/>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2781300</xdr:colOff>
      <xdr:row>103</xdr:row>
      <xdr:rowOff>0</xdr:rowOff>
    </xdr:from>
    <xdr:ext cx="254000" cy="247650"/>
    <xdr:pic>
      <xdr:nvPicPr>
        <xdr:cNvPr id="179"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B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8063150"/>
          <a:ext cx="2540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2771775</xdr:colOff>
      <xdr:row>38</xdr:row>
      <xdr:rowOff>9525</xdr:rowOff>
    </xdr:from>
    <xdr:to>
      <xdr:col>3</xdr:col>
      <xdr:colOff>247650</xdr:colOff>
      <xdr:row>38</xdr:row>
      <xdr:rowOff>257175</xdr:rowOff>
    </xdr:to>
    <xdr:pic>
      <xdr:nvPicPr>
        <xdr:cNvPr id="180"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B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97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81" name="9 Imagen" descr="MC900433801.PNG">
          <a:hlinkClick xmlns:r="http://schemas.openxmlformats.org/officeDocument/2006/relationships" r:id="rId14" tooltip="IR A RESUMEN"/>
          <a:extLst>
            <a:ext uri="{FF2B5EF4-FFF2-40B4-BE49-F238E27FC236}">
              <a16:creationId xmlns:a16="http://schemas.microsoft.com/office/drawing/2014/main" id="{00000000-0008-0000-0300-0000B5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97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182"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B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490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183"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B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195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184"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B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3462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185"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B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490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186"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B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195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187"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B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3462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86</xdr:row>
      <xdr:rowOff>352425</xdr:rowOff>
    </xdr:to>
    <xdr:pic>
      <xdr:nvPicPr>
        <xdr:cNvPr id="188" name="19 Imagen" descr="MC900433801.PNG">
          <a:hlinkClick xmlns:r="http://schemas.openxmlformats.org/officeDocument/2006/relationships" r:id="rId18" tooltip="IR A RESUMEN"/>
          <a:extLst>
            <a:ext uri="{FF2B5EF4-FFF2-40B4-BE49-F238E27FC236}">
              <a16:creationId xmlns:a16="http://schemas.microsoft.com/office/drawing/2014/main" id="{00000000-0008-0000-0300-0000B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490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189" name="20 Imagen" descr="MC900433801.PNG">
          <a:hlinkClick xmlns:r="http://schemas.openxmlformats.org/officeDocument/2006/relationships" r:id="rId19" tooltip="IR A RESUMEN"/>
          <a:extLst>
            <a:ext uri="{FF2B5EF4-FFF2-40B4-BE49-F238E27FC236}">
              <a16:creationId xmlns:a16="http://schemas.microsoft.com/office/drawing/2014/main" id="{00000000-0008-0000-0300-0000B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195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190" name="21 Imagen" descr="MC900433801.PNG">
          <a:hlinkClick xmlns:r="http://schemas.openxmlformats.org/officeDocument/2006/relationships" r:id="rId20" tooltip="IR A RESUMEN"/>
          <a:extLst>
            <a:ext uri="{FF2B5EF4-FFF2-40B4-BE49-F238E27FC236}">
              <a16:creationId xmlns:a16="http://schemas.microsoft.com/office/drawing/2014/main" id="{00000000-0008-0000-0300-0000B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3462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2" name="11 Imagen" descr="MC900433801.PNG">
          <a:hlinkClick xmlns:r="http://schemas.openxmlformats.org/officeDocument/2006/relationships" r:id="rId1" tooltip="IR A RESUMEN"/>
          <a:extLst>
            <a:ext uri="{FF2B5EF4-FFF2-40B4-BE49-F238E27FC236}">
              <a16:creationId xmlns:a16="http://schemas.microsoft.com/office/drawing/2014/main" id="{F2721D90-6CCF-4D24-84B7-6CADD1F031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3" name="11 Imagen" descr="MC900433801.PNG">
          <a:hlinkClick xmlns:r="http://schemas.openxmlformats.org/officeDocument/2006/relationships" r:id="rId1" tooltip="IR A RESUMEN"/>
          <a:extLst>
            <a:ext uri="{FF2B5EF4-FFF2-40B4-BE49-F238E27FC236}">
              <a16:creationId xmlns:a16="http://schemas.microsoft.com/office/drawing/2014/main" id="{42FA80C9-D2B2-4F97-87B1-AF98F9E712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4" name="11 Imagen" descr="MC900433801.PNG">
          <a:hlinkClick xmlns:r="http://schemas.openxmlformats.org/officeDocument/2006/relationships" r:id="rId1" tooltip="IR A RESUMEN"/>
          <a:extLst>
            <a:ext uri="{FF2B5EF4-FFF2-40B4-BE49-F238E27FC236}">
              <a16:creationId xmlns:a16="http://schemas.microsoft.com/office/drawing/2014/main" id="{50B83FE8-8610-495C-9A1A-88B4E90180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5" name="11 Imagen" descr="MC900433801.PNG">
          <a:hlinkClick xmlns:r="http://schemas.openxmlformats.org/officeDocument/2006/relationships" r:id="rId1" tooltip="IR A RESUMEN"/>
          <a:extLst>
            <a:ext uri="{FF2B5EF4-FFF2-40B4-BE49-F238E27FC236}">
              <a16:creationId xmlns:a16="http://schemas.microsoft.com/office/drawing/2014/main" id="{821D27DC-4E97-458D-9663-B7E902A9AB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6" name="11 Imagen" descr="MC900433801.PNG">
          <a:hlinkClick xmlns:r="http://schemas.openxmlformats.org/officeDocument/2006/relationships" r:id="rId1" tooltip="IR A RESUMEN"/>
          <a:extLst>
            <a:ext uri="{FF2B5EF4-FFF2-40B4-BE49-F238E27FC236}">
              <a16:creationId xmlns:a16="http://schemas.microsoft.com/office/drawing/2014/main" id="{D7F49115-83D3-4513-9D0D-85BAC74D9F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7" name="11 Imagen" descr="MC900433801.PNG">
          <a:hlinkClick xmlns:r="http://schemas.openxmlformats.org/officeDocument/2006/relationships" r:id="rId1" tooltip="IR A RESUMEN"/>
          <a:extLst>
            <a:ext uri="{FF2B5EF4-FFF2-40B4-BE49-F238E27FC236}">
              <a16:creationId xmlns:a16="http://schemas.microsoft.com/office/drawing/2014/main" id="{4212E0C0-946E-41F1-8EF8-2C567F703B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8" name="3 Imagen" descr="MC900433801.PNG">
          <a:hlinkClick xmlns:r="http://schemas.openxmlformats.org/officeDocument/2006/relationships" r:id="rId7" tooltip="IR A RESUMEN"/>
          <a:extLst>
            <a:ext uri="{FF2B5EF4-FFF2-40B4-BE49-F238E27FC236}">
              <a16:creationId xmlns:a16="http://schemas.microsoft.com/office/drawing/2014/main" id="{86F2E712-5D48-4DC7-9F44-4F031903C78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9" name="4 Imagen" descr="MC900433801.PNG">
          <a:hlinkClick xmlns:r="http://schemas.openxmlformats.org/officeDocument/2006/relationships" r:id="rId9" tooltip="IR A RESUMEN"/>
          <a:extLst>
            <a:ext uri="{FF2B5EF4-FFF2-40B4-BE49-F238E27FC236}">
              <a16:creationId xmlns:a16="http://schemas.microsoft.com/office/drawing/2014/main" id="{86C9B791-2471-47DF-8AE8-64EEC967BC3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0" name="5 Imagen" descr="MC900433801.PNG">
          <a:hlinkClick xmlns:r="http://schemas.openxmlformats.org/officeDocument/2006/relationships" r:id="rId11" tooltip="IR A RESUMEN"/>
          <a:extLst>
            <a:ext uri="{FF2B5EF4-FFF2-40B4-BE49-F238E27FC236}">
              <a16:creationId xmlns:a16="http://schemas.microsoft.com/office/drawing/2014/main" id="{F351CAAB-0B80-492E-A22F-D5379F18B7A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11" name="7 Imagen" descr="MC900433801.PNG">
          <a:hlinkClick xmlns:r="http://schemas.openxmlformats.org/officeDocument/2006/relationships" r:id="rId12" tooltip="IR A RESUMEN"/>
          <a:extLst>
            <a:ext uri="{FF2B5EF4-FFF2-40B4-BE49-F238E27FC236}">
              <a16:creationId xmlns:a16="http://schemas.microsoft.com/office/drawing/2014/main" id="{2AEB3AD6-12E2-428F-8443-71368410EE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12" name="8 Imagen" descr="MC900433801.PNG">
          <a:hlinkClick xmlns:r="http://schemas.openxmlformats.org/officeDocument/2006/relationships" r:id="rId13" tooltip="IR A RESUMEN"/>
          <a:extLst>
            <a:ext uri="{FF2B5EF4-FFF2-40B4-BE49-F238E27FC236}">
              <a16:creationId xmlns:a16="http://schemas.microsoft.com/office/drawing/2014/main" id="{804EA4E7-A677-4423-93E1-76FC1929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13" name="9 Imagen" descr="MC900433801.PNG">
          <a:hlinkClick xmlns:r="http://schemas.openxmlformats.org/officeDocument/2006/relationships" r:id="rId14" tooltip="IR A RESUMEN"/>
          <a:extLst>
            <a:ext uri="{FF2B5EF4-FFF2-40B4-BE49-F238E27FC236}">
              <a16:creationId xmlns:a16="http://schemas.microsoft.com/office/drawing/2014/main" id="{7CA1DAD1-9B01-440A-8153-8A0CD69C929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14" name="11 Imagen" descr="MC900433801.PNG">
          <a:hlinkClick xmlns:r="http://schemas.openxmlformats.org/officeDocument/2006/relationships" r:id="rId1" tooltip="IR A RESUMEN"/>
          <a:extLst>
            <a:ext uri="{FF2B5EF4-FFF2-40B4-BE49-F238E27FC236}">
              <a16:creationId xmlns:a16="http://schemas.microsoft.com/office/drawing/2014/main" id="{0CE9955D-385A-4678-8F31-5D166AF886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5" name="11 Imagen" descr="MC900433801.PNG">
          <a:hlinkClick xmlns:r="http://schemas.openxmlformats.org/officeDocument/2006/relationships" r:id="rId1" tooltip="IR A RESUMEN"/>
          <a:extLst>
            <a:ext uri="{FF2B5EF4-FFF2-40B4-BE49-F238E27FC236}">
              <a16:creationId xmlns:a16="http://schemas.microsoft.com/office/drawing/2014/main" id="{3F78152A-0E6A-47DD-9426-575399488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16" name="11 Imagen" descr="MC900433801.PNG">
          <a:hlinkClick xmlns:r="http://schemas.openxmlformats.org/officeDocument/2006/relationships" r:id="rId1" tooltip="IR A RESUMEN"/>
          <a:extLst>
            <a:ext uri="{FF2B5EF4-FFF2-40B4-BE49-F238E27FC236}">
              <a16:creationId xmlns:a16="http://schemas.microsoft.com/office/drawing/2014/main" id="{AF982C82-1A84-4468-BB2D-203B336441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17" name="11 Imagen" descr="MC900433801.PNG">
          <a:hlinkClick xmlns:r="http://schemas.openxmlformats.org/officeDocument/2006/relationships" r:id="rId1" tooltip="IR A RESUMEN"/>
          <a:extLst>
            <a:ext uri="{FF2B5EF4-FFF2-40B4-BE49-F238E27FC236}">
              <a16:creationId xmlns:a16="http://schemas.microsoft.com/office/drawing/2014/main" id="{90DB4746-96AB-4958-91CD-228C4D4431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18" name="11 Imagen" descr="MC900433801.PNG">
          <a:hlinkClick xmlns:r="http://schemas.openxmlformats.org/officeDocument/2006/relationships" r:id="rId1" tooltip="IR A RESUMEN"/>
          <a:extLst>
            <a:ext uri="{FF2B5EF4-FFF2-40B4-BE49-F238E27FC236}">
              <a16:creationId xmlns:a16="http://schemas.microsoft.com/office/drawing/2014/main" id="{6A5F03FA-2811-4384-BD7A-61B527231D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9" name="11 Imagen" descr="MC900433801.PNG">
          <a:hlinkClick xmlns:r="http://schemas.openxmlformats.org/officeDocument/2006/relationships" r:id="rId1" tooltip="IR A RESUMEN"/>
          <a:extLst>
            <a:ext uri="{FF2B5EF4-FFF2-40B4-BE49-F238E27FC236}">
              <a16:creationId xmlns:a16="http://schemas.microsoft.com/office/drawing/2014/main" id="{42010B0E-865E-45D0-8002-651DFA2F9D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20" name="3 Imagen" descr="MC900433801.PNG">
          <a:hlinkClick xmlns:r="http://schemas.openxmlformats.org/officeDocument/2006/relationships" r:id="rId7" tooltip="IR A RESUMEN"/>
          <a:extLst>
            <a:ext uri="{FF2B5EF4-FFF2-40B4-BE49-F238E27FC236}">
              <a16:creationId xmlns:a16="http://schemas.microsoft.com/office/drawing/2014/main" id="{FD673BC4-342A-42DF-96BA-7497C5D294D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21" name="4 Imagen" descr="MC900433801.PNG">
          <a:hlinkClick xmlns:r="http://schemas.openxmlformats.org/officeDocument/2006/relationships" r:id="rId9" tooltip="IR A RESUMEN"/>
          <a:extLst>
            <a:ext uri="{FF2B5EF4-FFF2-40B4-BE49-F238E27FC236}">
              <a16:creationId xmlns:a16="http://schemas.microsoft.com/office/drawing/2014/main" id="{72725EFB-7EDF-4D14-9357-FE54EB75A5F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22" name="5 Imagen" descr="MC900433801.PNG">
          <a:hlinkClick xmlns:r="http://schemas.openxmlformats.org/officeDocument/2006/relationships" r:id="rId11" tooltip="IR A RESUMEN"/>
          <a:extLst>
            <a:ext uri="{FF2B5EF4-FFF2-40B4-BE49-F238E27FC236}">
              <a16:creationId xmlns:a16="http://schemas.microsoft.com/office/drawing/2014/main" id="{8536EB67-F246-4BCA-B1A5-2CAFCB8421F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23" name="7 Imagen" descr="MC900433801.PNG">
          <a:hlinkClick xmlns:r="http://schemas.openxmlformats.org/officeDocument/2006/relationships" r:id="rId12" tooltip="IR A RESUMEN"/>
          <a:extLst>
            <a:ext uri="{FF2B5EF4-FFF2-40B4-BE49-F238E27FC236}">
              <a16:creationId xmlns:a16="http://schemas.microsoft.com/office/drawing/2014/main" id="{AB4793E2-A10D-4D9D-9C2E-4623C83A826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24" name="8 Imagen" descr="MC900433801.PNG">
          <a:hlinkClick xmlns:r="http://schemas.openxmlformats.org/officeDocument/2006/relationships" r:id="rId13" tooltip="IR A RESUMEN"/>
          <a:extLst>
            <a:ext uri="{FF2B5EF4-FFF2-40B4-BE49-F238E27FC236}">
              <a16:creationId xmlns:a16="http://schemas.microsoft.com/office/drawing/2014/main" id="{D82CE157-9550-4607-BE61-F9401FA40AD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25" name="9 Imagen" descr="MC900433801.PNG">
          <a:hlinkClick xmlns:r="http://schemas.openxmlformats.org/officeDocument/2006/relationships" r:id="rId14" tooltip="IR A RESUMEN"/>
          <a:extLst>
            <a:ext uri="{FF2B5EF4-FFF2-40B4-BE49-F238E27FC236}">
              <a16:creationId xmlns:a16="http://schemas.microsoft.com/office/drawing/2014/main" id="{FF9EC61C-4F9B-4449-837F-7A461C44B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26" name="11 Imagen" descr="MC900433801.PNG">
          <a:hlinkClick xmlns:r="http://schemas.openxmlformats.org/officeDocument/2006/relationships" r:id="rId1" tooltip="IR A RESUMEN"/>
          <a:extLst>
            <a:ext uri="{FF2B5EF4-FFF2-40B4-BE49-F238E27FC236}">
              <a16:creationId xmlns:a16="http://schemas.microsoft.com/office/drawing/2014/main" id="{A422D1DF-985C-4369-BB3A-E10B9CCBF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27" name="11 Imagen" descr="MC900433801.PNG">
          <a:hlinkClick xmlns:r="http://schemas.openxmlformats.org/officeDocument/2006/relationships" r:id="rId1" tooltip="IR A RESUMEN"/>
          <a:extLst>
            <a:ext uri="{FF2B5EF4-FFF2-40B4-BE49-F238E27FC236}">
              <a16:creationId xmlns:a16="http://schemas.microsoft.com/office/drawing/2014/main" id="{6251423F-5655-49AD-888D-EB8414FB8E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28" name="11 Imagen" descr="MC900433801.PNG">
          <a:hlinkClick xmlns:r="http://schemas.openxmlformats.org/officeDocument/2006/relationships" r:id="rId1" tooltip="IR A RESUMEN"/>
          <a:extLst>
            <a:ext uri="{FF2B5EF4-FFF2-40B4-BE49-F238E27FC236}">
              <a16:creationId xmlns:a16="http://schemas.microsoft.com/office/drawing/2014/main" id="{7BAD569A-E618-449B-881F-8CCD37D4F3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29" name="11 Imagen" descr="MC900433801.PNG">
          <a:hlinkClick xmlns:r="http://schemas.openxmlformats.org/officeDocument/2006/relationships" r:id="rId1" tooltip="IR A RESUMEN"/>
          <a:extLst>
            <a:ext uri="{FF2B5EF4-FFF2-40B4-BE49-F238E27FC236}">
              <a16:creationId xmlns:a16="http://schemas.microsoft.com/office/drawing/2014/main" id="{DBBA76BB-CDC6-4391-A7DD-823D8F9292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30" name="11 Imagen" descr="MC900433801.PNG">
          <a:hlinkClick xmlns:r="http://schemas.openxmlformats.org/officeDocument/2006/relationships" r:id="rId1" tooltip="IR A RESUMEN"/>
          <a:extLst>
            <a:ext uri="{FF2B5EF4-FFF2-40B4-BE49-F238E27FC236}">
              <a16:creationId xmlns:a16="http://schemas.microsoft.com/office/drawing/2014/main" id="{3E3B0735-3076-4A54-A344-0A03F4BAC8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31" name="11 Imagen" descr="MC900433801.PNG">
          <a:hlinkClick xmlns:r="http://schemas.openxmlformats.org/officeDocument/2006/relationships" r:id="rId1" tooltip="IR A RESUMEN"/>
          <a:extLst>
            <a:ext uri="{FF2B5EF4-FFF2-40B4-BE49-F238E27FC236}">
              <a16:creationId xmlns:a16="http://schemas.microsoft.com/office/drawing/2014/main" id="{4F34F9AF-1D81-42C9-8169-16622C4E2F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32" name="3 Imagen" descr="MC900433801.PNG">
          <a:hlinkClick xmlns:r="http://schemas.openxmlformats.org/officeDocument/2006/relationships" r:id="rId7" tooltip="IR A RESUMEN"/>
          <a:extLst>
            <a:ext uri="{FF2B5EF4-FFF2-40B4-BE49-F238E27FC236}">
              <a16:creationId xmlns:a16="http://schemas.microsoft.com/office/drawing/2014/main" id="{E614DB4E-0829-4B5D-BE00-A2C2939C3CF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33" name="4 Imagen" descr="MC900433801.PNG">
          <a:hlinkClick xmlns:r="http://schemas.openxmlformats.org/officeDocument/2006/relationships" r:id="rId9" tooltip="IR A RESUMEN"/>
          <a:extLst>
            <a:ext uri="{FF2B5EF4-FFF2-40B4-BE49-F238E27FC236}">
              <a16:creationId xmlns:a16="http://schemas.microsoft.com/office/drawing/2014/main" id="{2240CE30-49D9-4499-ACCC-1E8EA685009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34" name="5 Imagen" descr="MC900433801.PNG">
          <a:hlinkClick xmlns:r="http://schemas.openxmlformats.org/officeDocument/2006/relationships" r:id="rId11" tooltip="IR A RESUMEN"/>
          <a:extLst>
            <a:ext uri="{FF2B5EF4-FFF2-40B4-BE49-F238E27FC236}">
              <a16:creationId xmlns:a16="http://schemas.microsoft.com/office/drawing/2014/main" id="{115EBE59-EB4B-4D0F-A695-0FB78E7C996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35" name="7 Imagen" descr="MC900433801.PNG">
          <a:hlinkClick xmlns:r="http://schemas.openxmlformats.org/officeDocument/2006/relationships" r:id="rId12" tooltip="IR A RESUMEN"/>
          <a:extLst>
            <a:ext uri="{FF2B5EF4-FFF2-40B4-BE49-F238E27FC236}">
              <a16:creationId xmlns:a16="http://schemas.microsoft.com/office/drawing/2014/main" id="{75273B99-A031-4539-809D-0AA0FD3C993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36" name="8 Imagen" descr="MC900433801.PNG">
          <a:hlinkClick xmlns:r="http://schemas.openxmlformats.org/officeDocument/2006/relationships" r:id="rId13" tooltip="IR A RESUMEN"/>
          <a:extLst>
            <a:ext uri="{FF2B5EF4-FFF2-40B4-BE49-F238E27FC236}">
              <a16:creationId xmlns:a16="http://schemas.microsoft.com/office/drawing/2014/main" id="{8D097093-753F-4DAB-B509-0CACA85AE44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37" name="11 Imagen" descr="MC900433801.PNG">
          <a:hlinkClick xmlns:r="http://schemas.openxmlformats.org/officeDocument/2006/relationships" r:id="rId1" tooltip="IR A RESUMEN"/>
          <a:extLst>
            <a:ext uri="{FF2B5EF4-FFF2-40B4-BE49-F238E27FC236}">
              <a16:creationId xmlns:a16="http://schemas.microsoft.com/office/drawing/2014/main" id="{E26AA6B6-AA2B-4DB0-A280-2691EF25E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38" name="11 Imagen" descr="MC900433801.PNG">
          <a:hlinkClick xmlns:r="http://schemas.openxmlformats.org/officeDocument/2006/relationships" r:id="rId1" tooltip="IR A RESUMEN"/>
          <a:extLst>
            <a:ext uri="{FF2B5EF4-FFF2-40B4-BE49-F238E27FC236}">
              <a16:creationId xmlns:a16="http://schemas.microsoft.com/office/drawing/2014/main" id="{F9FBC22A-CCBB-475B-84A1-FE4A80DAEC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39" name="11 Imagen" descr="MC900433801.PNG">
          <a:hlinkClick xmlns:r="http://schemas.openxmlformats.org/officeDocument/2006/relationships" r:id="rId1" tooltip="IR A RESUMEN"/>
          <a:extLst>
            <a:ext uri="{FF2B5EF4-FFF2-40B4-BE49-F238E27FC236}">
              <a16:creationId xmlns:a16="http://schemas.microsoft.com/office/drawing/2014/main" id="{CFA27C3F-38E2-4850-A624-145695CEDD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40" name="11 Imagen" descr="MC900433801.PNG">
          <a:hlinkClick xmlns:r="http://schemas.openxmlformats.org/officeDocument/2006/relationships" r:id="rId1" tooltip="IR A RESUMEN"/>
          <a:extLst>
            <a:ext uri="{FF2B5EF4-FFF2-40B4-BE49-F238E27FC236}">
              <a16:creationId xmlns:a16="http://schemas.microsoft.com/office/drawing/2014/main" id="{750D3646-DD5A-4CAE-9538-6D52A79E87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41" name="11 Imagen" descr="MC900433801.PNG">
          <a:hlinkClick xmlns:r="http://schemas.openxmlformats.org/officeDocument/2006/relationships" r:id="rId1" tooltip="IR A RESUMEN"/>
          <a:extLst>
            <a:ext uri="{FF2B5EF4-FFF2-40B4-BE49-F238E27FC236}">
              <a16:creationId xmlns:a16="http://schemas.microsoft.com/office/drawing/2014/main" id="{5DF780CD-1CAF-44B9-B2BD-F498BF4723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42" name="11 Imagen" descr="MC900433801.PNG">
          <a:hlinkClick xmlns:r="http://schemas.openxmlformats.org/officeDocument/2006/relationships" r:id="rId1" tooltip="IR A RESUMEN"/>
          <a:extLst>
            <a:ext uri="{FF2B5EF4-FFF2-40B4-BE49-F238E27FC236}">
              <a16:creationId xmlns:a16="http://schemas.microsoft.com/office/drawing/2014/main" id="{23A37133-5456-4201-A8C0-B1FE28E1F1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43" name="3 Imagen" descr="MC900433801.PNG">
          <a:hlinkClick xmlns:r="http://schemas.openxmlformats.org/officeDocument/2006/relationships" r:id="rId7" tooltip="IR A RESUMEN"/>
          <a:extLst>
            <a:ext uri="{FF2B5EF4-FFF2-40B4-BE49-F238E27FC236}">
              <a16:creationId xmlns:a16="http://schemas.microsoft.com/office/drawing/2014/main" id="{5DAA0083-99B7-42B9-AB1A-A6EE253C5D9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44" name="4 Imagen" descr="MC900433801.PNG">
          <a:hlinkClick xmlns:r="http://schemas.openxmlformats.org/officeDocument/2006/relationships" r:id="rId9" tooltip="IR A RESUMEN"/>
          <a:extLst>
            <a:ext uri="{FF2B5EF4-FFF2-40B4-BE49-F238E27FC236}">
              <a16:creationId xmlns:a16="http://schemas.microsoft.com/office/drawing/2014/main" id="{38A5EE53-5B87-4408-A0C6-965C92D41AE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45" name="5 Imagen" descr="MC900433801.PNG">
          <a:hlinkClick xmlns:r="http://schemas.openxmlformats.org/officeDocument/2006/relationships" r:id="rId11" tooltip="IR A RESUMEN"/>
          <a:extLst>
            <a:ext uri="{FF2B5EF4-FFF2-40B4-BE49-F238E27FC236}">
              <a16:creationId xmlns:a16="http://schemas.microsoft.com/office/drawing/2014/main" id="{0F84DE00-D0F0-417F-A591-C10EB4E19B4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46" name="7 Imagen" descr="MC900433801.PNG">
          <a:hlinkClick xmlns:r="http://schemas.openxmlformats.org/officeDocument/2006/relationships" r:id="rId12" tooltip="IR A RESUMEN"/>
          <a:extLst>
            <a:ext uri="{FF2B5EF4-FFF2-40B4-BE49-F238E27FC236}">
              <a16:creationId xmlns:a16="http://schemas.microsoft.com/office/drawing/2014/main" id="{0FDA6CDA-3041-4341-BAE5-ABF9A419381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47" name="8 Imagen" descr="MC900433801.PNG">
          <a:hlinkClick xmlns:r="http://schemas.openxmlformats.org/officeDocument/2006/relationships" r:id="rId13" tooltip="IR A RESUMEN"/>
          <a:extLst>
            <a:ext uri="{FF2B5EF4-FFF2-40B4-BE49-F238E27FC236}">
              <a16:creationId xmlns:a16="http://schemas.microsoft.com/office/drawing/2014/main" id="{C463A36E-1225-44DD-8DC1-09A57464E79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48" name="11 Imagen" descr="MC900433801.PNG">
          <a:hlinkClick xmlns:r="http://schemas.openxmlformats.org/officeDocument/2006/relationships" r:id="rId1" tooltip="IR A RESUMEN"/>
          <a:extLst>
            <a:ext uri="{FF2B5EF4-FFF2-40B4-BE49-F238E27FC236}">
              <a16:creationId xmlns:a16="http://schemas.microsoft.com/office/drawing/2014/main" id="{4C7568E6-F8D3-48B5-AFB2-F05770B93E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49" name="11 Imagen" descr="MC900433801.PNG">
          <a:hlinkClick xmlns:r="http://schemas.openxmlformats.org/officeDocument/2006/relationships" r:id="rId1" tooltip="IR A RESUMEN"/>
          <a:extLst>
            <a:ext uri="{FF2B5EF4-FFF2-40B4-BE49-F238E27FC236}">
              <a16:creationId xmlns:a16="http://schemas.microsoft.com/office/drawing/2014/main" id="{67FCE3CD-A0C4-49D8-AB5B-5718B8954F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50" name="11 Imagen" descr="MC900433801.PNG">
          <a:hlinkClick xmlns:r="http://schemas.openxmlformats.org/officeDocument/2006/relationships" r:id="rId1" tooltip="IR A RESUMEN"/>
          <a:extLst>
            <a:ext uri="{FF2B5EF4-FFF2-40B4-BE49-F238E27FC236}">
              <a16:creationId xmlns:a16="http://schemas.microsoft.com/office/drawing/2014/main" id="{FEC948D3-04BC-4FF7-BE0E-71944D350F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51" name="11 Imagen" descr="MC900433801.PNG">
          <a:hlinkClick xmlns:r="http://schemas.openxmlformats.org/officeDocument/2006/relationships" r:id="rId1" tooltip="IR A RESUMEN"/>
          <a:extLst>
            <a:ext uri="{FF2B5EF4-FFF2-40B4-BE49-F238E27FC236}">
              <a16:creationId xmlns:a16="http://schemas.microsoft.com/office/drawing/2014/main" id="{F02F9BF4-774F-4918-8691-2413223D51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52" name="11 Imagen" descr="MC900433801.PNG">
          <a:hlinkClick xmlns:r="http://schemas.openxmlformats.org/officeDocument/2006/relationships" r:id="rId1" tooltip="IR A RESUMEN"/>
          <a:extLst>
            <a:ext uri="{FF2B5EF4-FFF2-40B4-BE49-F238E27FC236}">
              <a16:creationId xmlns:a16="http://schemas.microsoft.com/office/drawing/2014/main" id="{1538859B-7BC7-4027-A7C5-3F39344568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53" name="11 Imagen" descr="MC900433801.PNG">
          <a:hlinkClick xmlns:r="http://schemas.openxmlformats.org/officeDocument/2006/relationships" r:id="rId1" tooltip="IR A RESUMEN"/>
          <a:extLst>
            <a:ext uri="{FF2B5EF4-FFF2-40B4-BE49-F238E27FC236}">
              <a16:creationId xmlns:a16="http://schemas.microsoft.com/office/drawing/2014/main" id="{08D33170-DF71-411A-BF47-4D20583ACB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4" name="3 Imagen" descr="MC900433801.PNG">
          <a:hlinkClick xmlns:r="http://schemas.openxmlformats.org/officeDocument/2006/relationships" r:id="rId7" tooltip="IR A RESUMEN"/>
          <a:extLst>
            <a:ext uri="{FF2B5EF4-FFF2-40B4-BE49-F238E27FC236}">
              <a16:creationId xmlns:a16="http://schemas.microsoft.com/office/drawing/2014/main" id="{D981DBEE-2315-417B-AED0-D60F20C3F75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5" name="4 Imagen" descr="MC900433801.PNG">
          <a:hlinkClick xmlns:r="http://schemas.openxmlformats.org/officeDocument/2006/relationships" r:id="rId9" tooltip="IR A RESUMEN"/>
          <a:extLst>
            <a:ext uri="{FF2B5EF4-FFF2-40B4-BE49-F238E27FC236}">
              <a16:creationId xmlns:a16="http://schemas.microsoft.com/office/drawing/2014/main" id="{ACF32269-3E2B-461B-BFBB-246980EC89F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6" name="5 Imagen" descr="MC900433801.PNG">
          <a:hlinkClick xmlns:r="http://schemas.openxmlformats.org/officeDocument/2006/relationships" r:id="rId11" tooltip="IR A RESUMEN"/>
          <a:extLst>
            <a:ext uri="{FF2B5EF4-FFF2-40B4-BE49-F238E27FC236}">
              <a16:creationId xmlns:a16="http://schemas.microsoft.com/office/drawing/2014/main" id="{C5E592D5-B9BD-4B75-B87B-D9576720DF5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7" name="7 Imagen" descr="MC900433801.PNG">
          <a:hlinkClick xmlns:r="http://schemas.openxmlformats.org/officeDocument/2006/relationships" r:id="rId12" tooltip="IR A RESUMEN"/>
          <a:extLst>
            <a:ext uri="{FF2B5EF4-FFF2-40B4-BE49-F238E27FC236}">
              <a16:creationId xmlns:a16="http://schemas.microsoft.com/office/drawing/2014/main" id="{053750A0-ACAD-48F8-9528-FF68847C20D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 name="8 Imagen" descr="MC900433801.PNG">
          <a:hlinkClick xmlns:r="http://schemas.openxmlformats.org/officeDocument/2006/relationships" r:id="rId13" tooltip="IR A RESUMEN"/>
          <a:extLst>
            <a:ext uri="{FF2B5EF4-FFF2-40B4-BE49-F238E27FC236}">
              <a16:creationId xmlns:a16="http://schemas.microsoft.com/office/drawing/2014/main" id="{8FCDCDCF-DC2F-475B-A61B-57BC4B86CB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9" name="9 Imagen" descr="MC900433801.PNG">
          <a:hlinkClick xmlns:r="http://schemas.openxmlformats.org/officeDocument/2006/relationships" r:id="rId14" tooltip="IR A RESUMEN"/>
          <a:extLst>
            <a:ext uri="{FF2B5EF4-FFF2-40B4-BE49-F238E27FC236}">
              <a16:creationId xmlns:a16="http://schemas.microsoft.com/office/drawing/2014/main" id="{DA6BF81F-98A7-4A48-93E5-9C347CE46BD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60" name="11 Imagen" descr="MC900433801.PNG">
          <a:hlinkClick xmlns:r="http://schemas.openxmlformats.org/officeDocument/2006/relationships" r:id="rId1" tooltip="IR A RESUMEN"/>
          <a:extLst>
            <a:ext uri="{FF2B5EF4-FFF2-40B4-BE49-F238E27FC236}">
              <a16:creationId xmlns:a16="http://schemas.microsoft.com/office/drawing/2014/main" id="{AA530423-02CF-4BDF-9156-B235445DE0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61" name="11 Imagen" descr="MC900433801.PNG">
          <a:hlinkClick xmlns:r="http://schemas.openxmlformats.org/officeDocument/2006/relationships" r:id="rId1" tooltip="IR A RESUMEN"/>
          <a:extLst>
            <a:ext uri="{FF2B5EF4-FFF2-40B4-BE49-F238E27FC236}">
              <a16:creationId xmlns:a16="http://schemas.microsoft.com/office/drawing/2014/main" id="{8D6C9C17-6124-465B-B615-5380AC00B7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62" name="11 Imagen" descr="MC900433801.PNG">
          <a:hlinkClick xmlns:r="http://schemas.openxmlformats.org/officeDocument/2006/relationships" r:id="rId1" tooltip="IR A RESUMEN"/>
          <a:extLst>
            <a:ext uri="{FF2B5EF4-FFF2-40B4-BE49-F238E27FC236}">
              <a16:creationId xmlns:a16="http://schemas.microsoft.com/office/drawing/2014/main" id="{C6652582-2301-45A1-A27A-9586C71A56C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63" name="11 Imagen" descr="MC900433801.PNG">
          <a:hlinkClick xmlns:r="http://schemas.openxmlformats.org/officeDocument/2006/relationships" r:id="rId1" tooltip="IR A RESUMEN"/>
          <a:extLst>
            <a:ext uri="{FF2B5EF4-FFF2-40B4-BE49-F238E27FC236}">
              <a16:creationId xmlns:a16="http://schemas.microsoft.com/office/drawing/2014/main" id="{C2DE8DB2-AE79-4579-A9BC-0D42C88F68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64" name="11 Imagen" descr="MC900433801.PNG">
          <a:hlinkClick xmlns:r="http://schemas.openxmlformats.org/officeDocument/2006/relationships" r:id="rId1" tooltip="IR A RESUMEN"/>
          <a:extLst>
            <a:ext uri="{FF2B5EF4-FFF2-40B4-BE49-F238E27FC236}">
              <a16:creationId xmlns:a16="http://schemas.microsoft.com/office/drawing/2014/main" id="{80146E47-A973-406B-8361-F46C7BBAE3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65" name="11 Imagen" descr="MC900433801.PNG">
          <a:hlinkClick xmlns:r="http://schemas.openxmlformats.org/officeDocument/2006/relationships" r:id="rId1" tooltip="IR A RESUMEN"/>
          <a:extLst>
            <a:ext uri="{FF2B5EF4-FFF2-40B4-BE49-F238E27FC236}">
              <a16:creationId xmlns:a16="http://schemas.microsoft.com/office/drawing/2014/main" id="{32AB00C4-D974-4F5A-BFC1-2CDC9464B5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66" name="3 Imagen" descr="MC900433801.PNG">
          <a:hlinkClick xmlns:r="http://schemas.openxmlformats.org/officeDocument/2006/relationships" r:id="rId7" tooltip="IR A RESUMEN"/>
          <a:extLst>
            <a:ext uri="{FF2B5EF4-FFF2-40B4-BE49-F238E27FC236}">
              <a16:creationId xmlns:a16="http://schemas.microsoft.com/office/drawing/2014/main" id="{E9FAC17A-E5A5-4D34-B68C-CB035E32FB7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67" name="4 Imagen" descr="MC900433801.PNG">
          <a:hlinkClick xmlns:r="http://schemas.openxmlformats.org/officeDocument/2006/relationships" r:id="rId9" tooltip="IR A RESUMEN"/>
          <a:extLst>
            <a:ext uri="{FF2B5EF4-FFF2-40B4-BE49-F238E27FC236}">
              <a16:creationId xmlns:a16="http://schemas.microsoft.com/office/drawing/2014/main" id="{921C0413-0B36-4B24-A117-A6F5B72F3DC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68" name="5 Imagen" descr="MC900433801.PNG">
          <a:hlinkClick xmlns:r="http://schemas.openxmlformats.org/officeDocument/2006/relationships" r:id="rId11" tooltip="IR A RESUMEN"/>
          <a:extLst>
            <a:ext uri="{FF2B5EF4-FFF2-40B4-BE49-F238E27FC236}">
              <a16:creationId xmlns:a16="http://schemas.microsoft.com/office/drawing/2014/main" id="{F49726B6-55E7-490E-8687-EFBBC30FAB3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69" name="7 Imagen" descr="MC900433801.PNG">
          <a:hlinkClick xmlns:r="http://schemas.openxmlformats.org/officeDocument/2006/relationships" r:id="rId12" tooltip="IR A RESUMEN"/>
          <a:extLst>
            <a:ext uri="{FF2B5EF4-FFF2-40B4-BE49-F238E27FC236}">
              <a16:creationId xmlns:a16="http://schemas.microsoft.com/office/drawing/2014/main" id="{2C0C029B-8EA3-4B85-818A-0790532929F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70" name="8 Imagen" descr="MC900433801.PNG">
          <a:hlinkClick xmlns:r="http://schemas.openxmlformats.org/officeDocument/2006/relationships" r:id="rId13" tooltip="IR A RESUMEN"/>
          <a:extLst>
            <a:ext uri="{FF2B5EF4-FFF2-40B4-BE49-F238E27FC236}">
              <a16:creationId xmlns:a16="http://schemas.microsoft.com/office/drawing/2014/main" id="{E9D79D38-09A7-4C45-AB21-49298AB5652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71" name="9 Imagen" descr="MC900433801.PNG">
          <a:hlinkClick xmlns:r="http://schemas.openxmlformats.org/officeDocument/2006/relationships" r:id="rId14" tooltip="IR A RESUMEN"/>
          <a:extLst>
            <a:ext uri="{FF2B5EF4-FFF2-40B4-BE49-F238E27FC236}">
              <a16:creationId xmlns:a16="http://schemas.microsoft.com/office/drawing/2014/main" id="{07B7A141-07F1-49CF-946E-0C42F562781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72" name="9 Imagen" descr="MC900433801.PNG">
          <a:hlinkClick xmlns:r="http://schemas.openxmlformats.org/officeDocument/2006/relationships" r:id="rId14" tooltip="IR A RESUMEN"/>
          <a:extLst>
            <a:ext uri="{FF2B5EF4-FFF2-40B4-BE49-F238E27FC236}">
              <a16:creationId xmlns:a16="http://schemas.microsoft.com/office/drawing/2014/main" id="{F5565C10-80DE-438C-BDCA-86F3B4A9CCC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73" name="9 Imagen" descr="MC900433801.PNG">
          <a:hlinkClick xmlns:r="http://schemas.openxmlformats.org/officeDocument/2006/relationships" r:id="rId14" tooltip="IR A RESUMEN"/>
          <a:extLst>
            <a:ext uri="{FF2B5EF4-FFF2-40B4-BE49-F238E27FC236}">
              <a16:creationId xmlns:a16="http://schemas.microsoft.com/office/drawing/2014/main" id="{0D367EDA-DA2F-466B-8FE3-61BD5F29E63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74" name="11 Imagen" descr="MC900433801.PNG">
          <a:hlinkClick xmlns:r="http://schemas.openxmlformats.org/officeDocument/2006/relationships" r:id="rId1" tooltip="IR A RESUMEN"/>
          <a:extLst>
            <a:ext uri="{FF2B5EF4-FFF2-40B4-BE49-F238E27FC236}">
              <a16:creationId xmlns:a16="http://schemas.microsoft.com/office/drawing/2014/main" id="{F6509B83-1A57-4F47-A02D-C067AD07A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75" name="11 Imagen" descr="MC900433801.PNG">
          <a:hlinkClick xmlns:r="http://schemas.openxmlformats.org/officeDocument/2006/relationships" r:id="rId1" tooltip="IR A RESUMEN"/>
          <a:extLst>
            <a:ext uri="{FF2B5EF4-FFF2-40B4-BE49-F238E27FC236}">
              <a16:creationId xmlns:a16="http://schemas.microsoft.com/office/drawing/2014/main" id="{7FE2AA83-987D-4F97-93AC-28BD5FADC6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76" name="11 Imagen" descr="MC900433801.PNG">
          <a:hlinkClick xmlns:r="http://schemas.openxmlformats.org/officeDocument/2006/relationships" r:id="rId1" tooltip="IR A RESUMEN"/>
          <a:extLst>
            <a:ext uri="{FF2B5EF4-FFF2-40B4-BE49-F238E27FC236}">
              <a16:creationId xmlns:a16="http://schemas.microsoft.com/office/drawing/2014/main" id="{8C2E446C-3DF1-48D3-B6C4-79D57E20BE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77" name="11 Imagen" descr="MC900433801.PNG">
          <a:hlinkClick xmlns:r="http://schemas.openxmlformats.org/officeDocument/2006/relationships" r:id="rId1" tooltip="IR A RESUMEN"/>
          <a:extLst>
            <a:ext uri="{FF2B5EF4-FFF2-40B4-BE49-F238E27FC236}">
              <a16:creationId xmlns:a16="http://schemas.microsoft.com/office/drawing/2014/main" id="{02A5D5D5-1B78-4989-BF64-DA7E5B7C37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78" name="11 Imagen" descr="MC900433801.PNG">
          <a:hlinkClick xmlns:r="http://schemas.openxmlformats.org/officeDocument/2006/relationships" r:id="rId1" tooltip="IR A RESUMEN"/>
          <a:extLst>
            <a:ext uri="{FF2B5EF4-FFF2-40B4-BE49-F238E27FC236}">
              <a16:creationId xmlns:a16="http://schemas.microsoft.com/office/drawing/2014/main" id="{08D30E0A-822F-45D6-BA53-6DA932EA84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79" name="11 Imagen" descr="MC900433801.PNG">
          <a:hlinkClick xmlns:r="http://schemas.openxmlformats.org/officeDocument/2006/relationships" r:id="rId1" tooltip="IR A RESUMEN"/>
          <a:extLst>
            <a:ext uri="{FF2B5EF4-FFF2-40B4-BE49-F238E27FC236}">
              <a16:creationId xmlns:a16="http://schemas.microsoft.com/office/drawing/2014/main" id="{603213B3-134D-4CA5-A757-187E7E1CE1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80" name="3 Imagen" descr="MC900433801.PNG">
          <a:hlinkClick xmlns:r="http://schemas.openxmlformats.org/officeDocument/2006/relationships" r:id="rId7" tooltip="IR A RESUMEN"/>
          <a:extLst>
            <a:ext uri="{FF2B5EF4-FFF2-40B4-BE49-F238E27FC236}">
              <a16:creationId xmlns:a16="http://schemas.microsoft.com/office/drawing/2014/main" id="{A613D333-C93E-49D2-BAA2-9CD7D2FAF5F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81" name="4 Imagen" descr="MC900433801.PNG">
          <a:hlinkClick xmlns:r="http://schemas.openxmlformats.org/officeDocument/2006/relationships" r:id="rId9" tooltip="IR A RESUMEN"/>
          <a:extLst>
            <a:ext uri="{FF2B5EF4-FFF2-40B4-BE49-F238E27FC236}">
              <a16:creationId xmlns:a16="http://schemas.microsoft.com/office/drawing/2014/main" id="{54638216-BAB8-4599-8A31-87D1C1E54DE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82" name="5 Imagen" descr="MC900433801.PNG">
          <a:hlinkClick xmlns:r="http://schemas.openxmlformats.org/officeDocument/2006/relationships" r:id="rId11" tooltip="IR A RESUMEN"/>
          <a:extLst>
            <a:ext uri="{FF2B5EF4-FFF2-40B4-BE49-F238E27FC236}">
              <a16:creationId xmlns:a16="http://schemas.microsoft.com/office/drawing/2014/main" id="{36DE2BD9-6DF9-412C-ACC1-CDE6EED7F9A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83" name="7 Imagen" descr="MC900433801.PNG">
          <a:hlinkClick xmlns:r="http://schemas.openxmlformats.org/officeDocument/2006/relationships" r:id="rId12" tooltip="IR A RESUMEN"/>
          <a:extLst>
            <a:ext uri="{FF2B5EF4-FFF2-40B4-BE49-F238E27FC236}">
              <a16:creationId xmlns:a16="http://schemas.microsoft.com/office/drawing/2014/main" id="{A37166CE-8219-4357-B262-7156E083124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84" name="8 Imagen" descr="MC900433801.PNG">
          <a:hlinkClick xmlns:r="http://schemas.openxmlformats.org/officeDocument/2006/relationships" r:id="rId13" tooltip="IR A RESUMEN"/>
          <a:extLst>
            <a:ext uri="{FF2B5EF4-FFF2-40B4-BE49-F238E27FC236}">
              <a16:creationId xmlns:a16="http://schemas.microsoft.com/office/drawing/2014/main" id="{3CE077B9-4918-4D70-BDEF-F81BC3A1B69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85" name="9 Imagen" descr="MC900433801.PNG">
          <a:hlinkClick xmlns:r="http://schemas.openxmlformats.org/officeDocument/2006/relationships" r:id="rId14" tooltip="IR A RESUMEN"/>
          <a:extLst>
            <a:ext uri="{FF2B5EF4-FFF2-40B4-BE49-F238E27FC236}">
              <a16:creationId xmlns:a16="http://schemas.microsoft.com/office/drawing/2014/main" id="{927A19F8-26B6-4CA4-B47C-B0398B10689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86" name="11 Imagen" descr="MC900433801.PNG">
          <a:hlinkClick xmlns:r="http://schemas.openxmlformats.org/officeDocument/2006/relationships" r:id="rId1" tooltip="IR A RESUMEN"/>
          <a:extLst>
            <a:ext uri="{FF2B5EF4-FFF2-40B4-BE49-F238E27FC236}">
              <a16:creationId xmlns:a16="http://schemas.microsoft.com/office/drawing/2014/main" id="{9B7A7C73-8AFD-4C04-ADCC-A528849949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87" name="11 Imagen" descr="MC900433801.PNG">
          <a:hlinkClick xmlns:r="http://schemas.openxmlformats.org/officeDocument/2006/relationships" r:id="rId1" tooltip="IR A RESUMEN"/>
          <a:extLst>
            <a:ext uri="{FF2B5EF4-FFF2-40B4-BE49-F238E27FC236}">
              <a16:creationId xmlns:a16="http://schemas.microsoft.com/office/drawing/2014/main" id="{0B631BF0-204D-49F0-8DE6-A5DAFAE66B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88" name="11 Imagen" descr="MC900433801.PNG">
          <a:hlinkClick xmlns:r="http://schemas.openxmlformats.org/officeDocument/2006/relationships" r:id="rId1" tooltip="IR A RESUMEN"/>
          <a:extLst>
            <a:ext uri="{FF2B5EF4-FFF2-40B4-BE49-F238E27FC236}">
              <a16:creationId xmlns:a16="http://schemas.microsoft.com/office/drawing/2014/main" id="{882CDB86-840D-488B-802B-1710C60B40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89" name="11 Imagen" descr="MC900433801.PNG">
          <a:hlinkClick xmlns:r="http://schemas.openxmlformats.org/officeDocument/2006/relationships" r:id="rId1" tooltip="IR A RESUMEN"/>
          <a:extLst>
            <a:ext uri="{FF2B5EF4-FFF2-40B4-BE49-F238E27FC236}">
              <a16:creationId xmlns:a16="http://schemas.microsoft.com/office/drawing/2014/main" id="{DB90644D-B656-4309-86B5-25095D3D6E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90" name="11 Imagen" descr="MC900433801.PNG">
          <a:hlinkClick xmlns:r="http://schemas.openxmlformats.org/officeDocument/2006/relationships" r:id="rId1" tooltip="IR A RESUMEN"/>
          <a:extLst>
            <a:ext uri="{FF2B5EF4-FFF2-40B4-BE49-F238E27FC236}">
              <a16:creationId xmlns:a16="http://schemas.microsoft.com/office/drawing/2014/main" id="{6792E0B6-CB9A-44B0-9F77-BBEFED645C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91" name="11 Imagen" descr="MC900433801.PNG">
          <a:hlinkClick xmlns:r="http://schemas.openxmlformats.org/officeDocument/2006/relationships" r:id="rId1" tooltip="IR A RESUMEN"/>
          <a:extLst>
            <a:ext uri="{FF2B5EF4-FFF2-40B4-BE49-F238E27FC236}">
              <a16:creationId xmlns:a16="http://schemas.microsoft.com/office/drawing/2014/main" id="{5D291612-7EA2-4C8D-85CE-8D932133D4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92" name="3 Imagen" descr="MC900433801.PNG">
          <a:hlinkClick xmlns:r="http://schemas.openxmlformats.org/officeDocument/2006/relationships" r:id="rId7" tooltip="IR A RESUMEN"/>
          <a:extLst>
            <a:ext uri="{FF2B5EF4-FFF2-40B4-BE49-F238E27FC236}">
              <a16:creationId xmlns:a16="http://schemas.microsoft.com/office/drawing/2014/main" id="{EBF34FA6-857C-4E05-B30E-89B7F710C3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93" name="4 Imagen" descr="MC900433801.PNG">
          <a:hlinkClick xmlns:r="http://schemas.openxmlformats.org/officeDocument/2006/relationships" r:id="rId9" tooltip="IR A RESUMEN"/>
          <a:extLst>
            <a:ext uri="{FF2B5EF4-FFF2-40B4-BE49-F238E27FC236}">
              <a16:creationId xmlns:a16="http://schemas.microsoft.com/office/drawing/2014/main" id="{5214160B-7964-4A42-B703-95CD4ED8138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94" name="5 Imagen" descr="MC900433801.PNG">
          <a:hlinkClick xmlns:r="http://schemas.openxmlformats.org/officeDocument/2006/relationships" r:id="rId11" tooltip="IR A RESUMEN"/>
          <a:extLst>
            <a:ext uri="{FF2B5EF4-FFF2-40B4-BE49-F238E27FC236}">
              <a16:creationId xmlns:a16="http://schemas.microsoft.com/office/drawing/2014/main" id="{338ADE2C-2352-44AB-BD64-166182D5043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95" name="7 Imagen" descr="MC900433801.PNG">
          <a:hlinkClick xmlns:r="http://schemas.openxmlformats.org/officeDocument/2006/relationships" r:id="rId12" tooltip="IR A RESUMEN"/>
          <a:extLst>
            <a:ext uri="{FF2B5EF4-FFF2-40B4-BE49-F238E27FC236}">
              <a16:creationId xmlns:a16="http://schemas.microsoft.com/office/drawing/2014/main" id="{DFDEE604-BCCC-4188-A372-5A74E081990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96" name="8 Imagen" descr="MC900433801.PNG">
          <a:hlinkClick xmlns:r="http://schemas.openxmlformats.org/officeDocument/2006/relationships" r:id="rId13" tooltip="IR A RESUMEN"/>
          <a:extLst>
            <a:ext uri="{FF2B5EF4-FFF2-40B4-BE49-F238E27FC236}">
              <a16:creationId xmlns:a16="http://schemas.microsoft.com/office/drawing/2014/main" id="{0CE73637-B790-4AF0-9F72-AE44350E454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97" name="9 Imagen" descr="MC900433801.PNG">
          <a:hlinkClick xmlns:r="http://schemas.openxmlformats.org/officeDocument/2006/relationships" r:id="rId14" tooltip="IR A RESUMEN"/>
          <a:extLst>
            <a:ext uri="{FF2B5EF4-FFF2-40B4-BE49-F238E27FC236}">
              <a16:creationId xmlns:a16="http://schemas.microsoft.com/office/drawing/2014/main" id="{E7F91251-CADE-4CF4-B318-1F8D789F6CF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98" name="11 Imagen" descr="MC900433801.PNG">
          <a:hlinkClick xmlns:r="http://schemas.openxmlformats.org/officeDocument/2006/relationships" r:id="rId1" tooltip="IR A RESUMEN"/>
          <a:extLst>
            <a:ext uri="{FF2B5EF4-FFF2-40B4-BE49-F238E27FC236}">
              <a16:creationId xmlns:a16="http://schemas.microsoft.com/office/drawing/2014/main" id="{D7E9EC63-88C0-4EBB-8823-2361189D42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99" name="11 Imagen" descr="MC900433801.PNG">
          <a:hlinkClick xmlns:r="http://schemas.openxmlformats.org/officeDocument/2006/relationships" r:id="rId1" tooltip="IR A RESUMEN"/>
          <a:extLst>
            <a:ext uri="{FF2B5EF4-FFF2-40B4-BE49-F238E27FC236}">
              <a16:creationId xmlns:a16="http://schemas.microsoft.com/office/drawing/2014/main" id="{033B675D-B929-43AD-B7A4-FC3A0DB504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100" name="11 Imagen" descr="MC900433801.PNG">
          <a:hlinkClick xmlns:r="http://schemas.openxmlformats.org/officeDocument/2006/relationships" r:id="rId1" tooltip="IR A RESUMEN"/>
          <a:extLst>
            <a:ext uri="{FF2B5EF4-FFF2-40B4-BE49-F238E27FC236}">
              <a16:creationId xmlns:a16="http://schemas.microsoft.com/office/drawing/2014/main" id="{A0BE3864-C5C3-4F41-8285-71697D4C10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101" name="11 Imagen" descr="MC900433801.PNG">
          <a:hlinkClick xmlns:r="http://schemas.openxmlformats.org/officeDocument/2006/relationships" r:id="rId1" tooltip="IR A RESUMEN"/>
          <a:extLst>
            <a:ext uri="{FF2B5EF4-FFF2-40B4-BE49-F238E27FC236}">
              <a16:creationId xmlns:a16="http://schemas.microsoft.com/office/drawing/2014/main" id="{B29D60C7-A690-422D-A046-93790CFDC3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102" name="11 Imagen" descr="MC900433801.PNG">
          <a:hlinkClick xmlns:r="http://schemas.openxmlformats.org/officeDocument/2006/relationships" r:id="rId1" tooltip="IR A RESUMEN"/>
          <a:extLst>
            <a:ext uri="{FF2B5EF4-FFF2-40B4-BE49-F238E27FC236}">
              <a16:creationId xmlns:a16="http://schemas.microsoft.com/office/drawing/2014/main" id="{520078EA-B0F7-4156-A5BE-8E9AE98A8A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103" name="11 Imagen" descr="MC900433801.PNG">
          <a:hlinkClick xmlns:r="http://schemas.openxmlformats.org/officeDocument/2006/relationships" r:id="rId1" tooltip="IR A RESUMEN"/>
          <a:extLst>
            <a:ext uri="{FF2B5EF4-FFF2-40B4-BE49-F238E27FC236}">
              <a16:creationId xmlns:a16="http://schemas.microsoft.com/office/drawing/2014/main" id="{AF83D087-8B43-4252-A956-84F2E2E22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104" name="3 Imagen" descr="MC900433801.PNG">
          <a:hlinkClick xmlns:r="http://schemas.openxmlformats.org/officeDocument/2006/relationships" r:id="rId7" tooltip="IR A RESUMEN"/>
          <a:extLst>
            <a:ext uri="{FF2B5EF4-FFF2-40B4-BE49-F238E27FC236}">
              <a16:creationId xmlns:a16="http://schemas.microsoft.com/office/drawing/2014/main" id="{FE5218B7-5379-4F23-8DFE-19E112DA32C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105" name="4 Imagen" descr="MC900433801.PNG">
          <a:hlinkClick xmlns:r="http://schemas.openxmlformats.org/officeDocument/2006/relationships" r:id="rId9" tooltip="IR A RESUMEN"/>
          <a:extLst>
            <a:ext uri="{FF2B5EF4-FFF2-40B4-BE49-F238E27FC236}">
              <a16:creationId xmlns:a16="http://schemas.microsoft.com/office/drawing/2014/main" id="{2CF4DB50-0633-450C-80E1-EA4863A22D3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106" name="5 Imagen" descr="MC900433801.PNG">
          <a:hlinkClick xmlns:r="http://schemas.openxmlformats.org/officeDocument/2006/relationships" r:id="rId11" tooltip="IR A RESUMEN"/>
          <a:extLst>
            <a:ext uri="{FF2B5EF4-FFF2-40B4-BE49-F238E27FC236}">
              <a16:creationId xmlns:a16="http://schemas.microsoft.com/office/drawing/2014/main" id="{A3048E4D-2032-4840-A64A-121B4A9EA00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816" name="7 Imagen" descr="MC900433801.PNG">
          <a:hlinkClick xmlns:r="http://schemas.openxmlformats.org/officeDocument/2006/relationships" r:id="rId12" tooltip="IR A RESUMEN"/>
          <a:extLst>
            <a:ext uri="{FF2B5EF4-FFF2-40B4-BE49-F238E27FC236}">
              <a16:creationId xmlns:a16="http://schemas.microsoft.com/office/drawing/2014/main" id="{A0F4C533-3528-4B74-BFB0-3F0CEFAC6B0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817" name="8 Imagen" descr="MC900433801.PNG">
          <a:hlinkClick xmlns:r="http://schemas.openxmlformats.org/officeDocument/2006/relationships" r:id="rId13" tooltip="IR A RESUMEN"/>
          <a:extLst>
            <a:ext uri="{FF2B5EF4-FFF2-40B4-BE49-F238E27FC236}">
              <a16:creationId xmlns:a16="http://schemas.microsoft.com/office/drawing/2014/main" id="{0D4F43E5-EFC1-418D-B57A-708CC1F0CE8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361950</xdr:rowOff>
    </xdr:to>
    <xdr:pic>
      <xdr:nvPicPr>
        <xdr:cNvPr id="58818" name="11 Imagen" descr="MC900433801.PNG">
          <a:hlinkClick xmlns:r="http://schemas.openxmlformats.org/officeDocument/2006/relationships" r:id="rId1" tooltip="IR A RESUMEN"/>
          <a:extLst>
            <a:ext uri="{FF2B5EF4-FFF2-40B4-BE49-F238E27FC236}">
              <a16:creationId xmlns:a16="http://schemas.microsoft.com/office/drawing/2014/main" id="{2C60BED6-0578-4BA9-A811-863EAF745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819" name="11 Imagen" descr="MC900433801.PNG">
          <a:hlinkClick xmlns:r="http://schemas.openxmlformats.org/officeDocument/2006/relationships" r:id="rId1" tooltip="IR A RESUMEN"/>
          <a:extLst>
            <a:ext uri="{FF2B5EF4-FFF2-40B4-BE49-F238E27FC236}">
              <a16:creationId xmlns:a16="http://schemas.microsoft.com/office/drawing/2014/main" id="{374706C4-4E7B-4441-8B17-6BFB510DCB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58820" name="11 Imagen" descr="MC900433801.PNG">
          <a:hlinkClick xmlns:r="http://schemas.openxmlformats.org/officeDocument/2006/relationships" r:id="rId1" tooltip="IR A RESUMEN"/>
          <a:extLst>
            <a:ext uri="{FF2B5EF4-FFF2-40B4-BE49-F238E27FC236}">
              <a16:creationId xmlns:a16="http://schemas.microsoft.com/office/drawing/2014/main" id="{2A59627D-C3EC-4D3A-BFB4-1CBB95C0AE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58821" name="11 Imagen" descr="MC900433801.PNG">
          <a:hlinkClick xmlns:r="http://schemas.openxmlformats.org/officeDocument/2006/relationships" r:id="rId1" tooltip="IR A RESUMEN"/>
          <a:extLst>
            <a:ext uri="{FF2B5EF4-FFF2-40B4-BE49-F238E27FC236}">
              <a16:creationId xmlns:a16="http://schemas.microsoft.com/office/drawing/2014/main" id="{A95CCA1D-0EC3-4BB9-A265-7BEB77E246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58822" name="11 Imagen" descr="MC900433801.PNG">
          <a:hlinkClick xmlns:r="http://schemas.openxmlformats.org/officeDocument/2006/relationships" r:id="rId1" tooltip="IR A RESUMEN"/>
          <a:extLst>
            <a:ext uri="{FF2B5EF4-FFF2-40B4-BE49-F238E27FC236}">
              <a16:creationId xmlns:a16="http://schemas.microsoft.com/office/drawing/2014/main" id="{4906C493-3A2E-4A0D-9E3C-A83D337150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823" name="11 Imagen" descr="MC900433801.PNG">
          <a:hlinkClick xmlns:r="http://schemas.openxmlformats.org/officeDocument/2006/relationships" r:id="rId1" tooltip="IR A RESUMEN"/>
          <a:extLst>
            <a:ext uri="{FF2B5EF4-FFF2-40B4-BE49-F238E27FC236}">
              <a16:creationId xmlns:a16="http://schemas.microsoft.com/office/drawing/2014/main" id="{9B42CDA3-C8BF-4E20-8E09-60C909B4C5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8824" name="3 Imagen" descr="MC900433801.PNG">
          <a:hlinkClick xmlns:r="http://schemas.openxmlformats.org/officeDocument/2006/relationships" r:id="rId7" tooltip="IR A RESUMEN"/>
          <a:extLst>
            <a:ext uri="{FF2B5EF4-FFF2-40B4-BE49-F238E27FC236}">
              <a16:creationId xmlns:a16="http://schemas.microsoft.com/office/drawing/2014/main" id="{279879CB-AF2C-4207-B4F6-D8B51401804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8825" name="4 Imagen" descr="MC900433801.PNG">
          <a:hlinkClick xmlns:r="http://schemas.openxmlformats.org/officeDocument/2006/relationships" r:id="rId9" tooltip="IR A RESUMEN"/>
          <a:extLst>
            <a:ext uri="{FF2B5EF4-FFF2-40B4-BE49-F238E27FC236}">
              <a16:creationId xmlns:a16="http://schemas.microsoft.com/office/drawing/2014/main" id="{03EB9F80-F130-4415-AE05-5D0EE2ABD11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8826" name="5 Imagen" descr="MC900433801.PNG">
          <a:hlinkClick xmlns:r="http://schemas.openxmlformats.org/officeDocument/2006/relationships" r:id="rId11" tooltip="IR A RESUMEN"/>
          <a:extLst>
            <a:ext uri="{FF2B5EF4-FFF2-40B4-BE49-F238E27FC236}">
              <a16:creationId xmlns:a16="http://schemas.microsoft.com/office/drawing/2014/main" id="{149305E2-E288-49DB-948F-34D14047653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827" name="7 Imagen" descr="MC900433801.PNG">
          <a:hlinkClick xmlns:r="http://schemas.openxmlformats.org/officeDocument/2006/relationships" r:id="rId12" tooltip="IR A RESUMEN"/>
          <a:extLst>
            <a:ext uri="{FF2B5EF4-FFF2-40B4-BE49-F238E27FC236}">
              <a16:creationId xmlns:a16="http://schemas.microsoft.com/office/drawing/2014/main" id="{61677442-9227-4591-8711-4C19E454769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828" name="8 Imagen" descr="MC900433801.PNG">
          <a:hlinkClick xmlns:r="http://schemas.openxmlformats.org/officeDocument/2006/relationships" r:id="rId13" tooltip="IR A RESUMEN"/>
          <a:extLst>
            <a:ext uri="{FF2B5EF4-FFF2-40B4-BE49-F238E27FC236}">
              <a16:creationId xmlns:a16="http://schemas.microsoft.com/office/drawing/2014/main" id="{2F22A65E-D086-4ED5-BFE2-70E8C974795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58829" name="11 Imagen" descr="MC900433801.PNG">
          <a:hlinkClick xmlns:r="http://schemas.openxmlformats.org/officeDocument/2006/relationships" r:id="rId1" tooltip="IR A RESUMEN"/>
          <a:extLst>
            <a:ext uri="{FF2B5EF4-FFF2-40B4-BE49-F238E27FC236}">
              <a16:creationId xmlns:a16="http://schemas.microsoft.com/office/drawing/2014/main" id="{BF4F12DA-7ACB-477F-9FEA-5125B565FF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58830" name="11 Imagen" descr="MC900433801.PNG">
          <a:hlinkClick xmlns:r="http://schemas.openxmlformats.org/officeDocument/2006/relationships" r:id="rId1" tooltip="IR A RESUMEN"/>
          <a:extLst>
            <a:ext uri="{FF2B5EF4-FFF2-40B4-BE49-F238E27FC236}">
              <a16:creationId xmlns:a16="http://schemas.microsoft.com/office/drawing/2014/main" id="{A2FE198C-5890-4798-955D-50DC91655B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58831" name="11 Imagen" descr="MC900433801.PNG">
          <a:hlinkClick xmlns:r="http://schemas.openxmlformats.org/officeDocument/2006/relationships" r:id="rId1" tooltip="IR A RESUMEN"/>
          <a:extLst>
            <a:ext uri="{FF2B5EF4-FFF2-40B4-BE49-F238E27FC236}">
              <a16:creationId xmlns:a16="http://schemas.microsoft.com/office/drawing/2014/main" id="{95E61F6D-B4DF-4533-8319-BF5FE77ADFB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58832" name="11 Imagen" descr="MC900433801.PNG">
          <a:hlinkClick xmlns:r="http://schemas.openxmlformats.org/officeDocument/2006/relationships" r:id="rId1" tooltip="IR A RESUMEN"/>
          <a:extLst>
            <a:ext uri="{FF2B5EF4-FFF2-40B4-BE49-F238E27FC236}">
              <a16:creationId xmlns:a16="http://schemas.microsoft.com/office/drawing/2014/main" id="{3B1D940D-AF47-4910-9E72-7B33106974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58833" name="11 Imagen" descr="MC900433801.PNG">
          <a:hlinkClick xmlns:r="http://schemas.openxmlformats.org/officeDocument/2006/relationships" r:id="rId1" tooltip="IR A RESUMEN"/>
          <a:extLst>
            <a:ext uri="{FF2B5EF4-FFF2-40B4-BE49-F238E27FC236}">
              <a16:creationId xmlns:a16="http://schemas.microsoft.com/office/drawing/2014/main" id="{2A0185B7-CE2D-42FA-9457-4A3A02C9B8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58834" name="11 Imagen" descr="MC900433801.PNG">
          <a:hlinkClick xmlns:r="http://schemas.openxmlformats.org/officeDocument/2006/relationships" r:id="rId1" tooltip="IR A RESUMEN"/>
          <a:extLst>
            <a:ext uri="{FF2B5EF4-FFF2-40B4-BE49-F238E27FC236}">
              <a16:creationId xmlns:a16="http://schemas.microsoft.com/office/drawing/2014/main" id="{57099494-442D-4FFD-9461-E1710DABA0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8835" name="3 Imagen" descr="MC900433801.PNG">
          <a:hlinkClick xmlns:r="http://schemas.openxmlformats.org/officeDocument/2006/relationships" r:id="rId7" tooltip="IR A RESUMEN"/>
          <a:extLst>
            <a:ext uri="{FF2B5EF4-FFF2-40B4-BE49-F238E27FC236}">
              <a16:creationId xmlns:a16="http://schemas.microsoft.com/office/drawing/2014/main" id="{BF98836D-3CBD-4720-A36E-A88F4DAC38F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8836" name="4 Imagen" descr="MC900433801.PNG">
          <a:hlinkClick xmlns:r="http://schemas.openxmlformats.org/officeDocument/2006/relationships" r:id="rId9" tooltip="IR A RESUMEN"/>
          <a:extLst>
            <a:ext uri="{FF2B5EF4-FFF2-40B4-BE49-F238E27FC236}">
              <a16:creationId xmlns:a16="http://schemas.microsoft.com/office/drawing/2014/main" id="{2A62BE28-BEED-4E75-90D0-396EB6CDB2A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8837" name="5 Imagen" descr="MC900433801.PNG">
          <a:hlinkClick xmlns:r="http://schemas.openxmlformats.org/officeDocument/2006/relationships" r:id="rId11" tooltip="IR A RESUMEN"/>
          <a:extLst>
            <a:ext uri="{FF2B5EF4-FFF2-40B4-BE49-F238E27FC236}">
              <a16:creationId xmlns:a16="http://schemas.microsoft.com/office/drawing/2014/main" id="{CAC37794-1E0C-479C-8D80-2F69F7FEF13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838" name="7 Imagen" descr="MC900433801.PNG">
          <a:hlinkClick xmlns:r="http://schemas.openxmlformats.org/officeDocument/2006/relationships" r:id="rId12" tooltip="IR A RESUMEN"/>
          <a:extLst>
            <a:ext uri="{FF2B5EF4-FFF2-40B4-BE49-F238E27FC236}">
              <a16:creationId xmlns:a16="http://schemas.microsoft.com/office/drawing/2014/main" id="{22631F5B-4B37-458F-87FA-70757F73ECE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839" name="8 Imagen" descr="MC900433801.PNG">
          <a:hlinkClick xmlns:r="http://schemas.openxmlformats.org/officeDocument/2006/relationships" r:id="rId13" tooltip="IR A RESUMEN"/>
          <a:extLst>
            <a:ext uri="{FF2B5EF4-FFF2-40B4-BE49-F238E27FC236}">
              <a16:creationId xmlns:a16="http://schemas.microsoft.com/office/drawing/2014/main" id="{F41C934A-35AB-4CF2-B85C-0BFDDA46B4C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840" name="9 Imagen" descr="MC900433801.PNG">
          <a:hlinkClick xmlns:r="http://schemas.openxmlformats.org/officeDocument/2006/relationships" r:id="rId14" tooltip="IR A RESUMEN"/>
          <a:extLst>
            <a:ext uri="{FF2B5EF4-FFF2-40B4-BE49-F238E27FC236}">
              <a16:creationId xmlns:a16="http://schemas.microsoft.com/office/drawing/2014/main" id="{173F28AC-BAFD-4E03-B61C-FA7EE22D1DA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0</xdr:rowOff>
    </xdr:from>
    <xdr:to>
      <xdr:col>3</xdr:col>
      <xdr:colOff>28575</xdr:colOff>
      <xdr:row>14</xdr:row>
      <xdr:rowOff>365312</xdr:rowOff>
    </xdr:to>
    <xdr:pic>
      <xdr:nvPicPr>
        <xdr:cNvPr id="58841" name="11 Imagen" descr="MC900433801.PNG">
          <a:hlinkClick xmlns:r="http://schemas.openxmlformats.org/officeDocument/2006/relationships" r:id="rId1" tooltip="IR A RESUMEN"/>
          <a:extLst>
            <a:ext uri="{FF2B5EF4-FFF2-40B4-BE49-F238E27FC236}">
              <a16:creationId xmlns:a16="http://schemas.microsoft.com/office/drawing/2014/main" id="{A7D29255-613E-486D-BA78-4AED702B37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2995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58842" name="11 Imagen" descr="MC900433801.PNG">
          <a:hlinkClick xmlns:r="http://schemas.openxmlformats.org/officeDocument/2006/relationships" r:id="rId1" tooltip="IR A RESUMEN"/>
          <a:extLst>
            <a:ext uri="{FF2B5EF4-FFF2-40B4-BE49-F238E27FC236}">
              <a16:creationId xmlns:a16="http://schemas.microsoft.com/office/drawing/2014/main" id="{7F9ACBEC-559A-44A8-8B8A-FB0EDC9081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15</xdr:row>
      <xdr:rowOff>395495</xdr:rowOff>
    </xdr:to>
    <xdr:pic>
      <xdr:nvPicPr>
        <xdr:cNvPr id="58843" name="11 Imagen" descr="MC900433801.PNG">
          <a:hlinkClick xmlns:r="http://schemas.openxmlformats.org/officeDocument/2006/relationships" r:id="rId1" tooltip="IR A RESUMEN"/>
          <a:extLst>
            <a:ext uri="{FF2B5EF4-FFF2-40B4-BE49-F238E27FC236}">
              <a16:creationId xmlns:a16="http://schemas.microsoft.com/office/drawing/2014/main" id="{D73FBEFD-2298-4653-977F-C2E4068BD2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181100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16</xdr:row>
      <xdr:rowOff>395495</xdr:rowOff>
    </xdr:to>
    <xdr:pic>
      <xdr:nvPicPr>
        <xdr:cNvPr id="58844" name="11 Imagen" descr="MC900433801.PNG">
          <a:hlinkClick xmlns:r="http://schemas.openxmlformats.org/officeDocument/2006/relationships" r:id="rId1" tooltip="IR A RESUMEN"/>
          <a:extLst>
            <a:ext uri="{FF2B5EF4-FFF2-40B4-BE49-F238E27FC236}">
              <a16:creationId xmlns:a16="http://schemas.microsoft.com/office/drawing/2014/main" id="{0C563784-9515-4670-BC99-960F634B2D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26301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21</xdr:row>
      <xdr:rowOff>395495</xdr:rowOff>
    </xdr:to>
    <xdr:pic>
      <xdr:nvPicPr>
        <xdr:cNvPr id="58845" name="11 Imagen" descr="MC900433801.PNG">
          <a:hlinkClick xmlns:r="http://schemas.openxmlformats.org/officeDocument/2006/relationships" r:id="rId1" tooltip="IR A RESUMEN"/>
          <a:extLst>
            <a:ext uri="{FF2B5EF4-FFF2-40B4-BE49-F238E27FC236}">
              <a16:creationId xmlns:a16="http://schemas.microsoft.com/office/drawing/2014/main" id="{78321714-104B-4436-AA54-912BFB7FB6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15830550"/>
          <a:ext cx="28575" cy="37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384362</xdr:rowOff>
    </xdr:to>
    <xdr:pic>
      <xdr:nvPicPr>
        <xdr:cNvPr id="58846" name="11 Imagen" descr="MC900433801.PNG">
          <a:hlinkClick xmlns:r="http://schemas.openxmlformats.org/officeDocument/2006/relationships" r:id="rId1" tooltip="IR A RESUMEN"/>
          <a:extLst>
            <a:ext uri="{FF2B5EF4-FFF2-40B4-BE49-F238E27FC236}">
              <a16:creationId xmlns:a16="http://schemas.microsoft.com/office/drawing/2014/main" id="{7A03A3FE-A4CD-41F9-A225-90506EC9C6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11049000"/>
          <a:ext cx="28575" cy="36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8847" name="3 Imagen" descr="MC900433801.PNG">
          <a:hlinkClick xmlns:r="http://schemas.openxmlformats.org/officeDocument/2006/relationships" r:id="rId7" tooltip="IR A RESUMEN"/>
          <a:extLst>
            <a:ext uri="{FF2B5EF4-FFF2-40B4-BE49-F238E27FC236}">
              <a16:creationId xmlns:a16="http://schemas.microsoft.com/office/drawing/2014/main" id="{76BE1146-6F0B-4A6C-90BC-BF01835721B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6257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8848" name="4 Imagen" descr="MC900433801.PNG">
          <a:hlinkClick xmlns:r="http://schemas.openxmlformats.org/officeDocument/2006/relationships" r:id="rId9" tooltip="IR A RESUMEN"/>
          <a:extLst>
            <a:ext uri="{FF2B5EF4-FFF2-40B4-BE49-F238E27FC236}">
              <a16:creationId xmlns:a16="http://schemas.microsoft.com/office/drawing/2014/main" id="{50B9DB04-C1C6-4E5D-88CF-2B1022ED030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1020127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8849" name="5 Imagen" descr="MC900433801.PNG">
          <a:hlinkClick xmlns:r="http://schemas.openxmlformats.org/officeDocument/2006/relationships" r:id="rId11" tooltip="IR A RESUMEN"/>
          <a:extLst>
            <a:ext uri="{FF2B5EF4-FFF2-40B4-BE49-F238E27FC236}">
              <a16:creationId xmlns:a16="http://schemas.microsoft.com/office/drawing/2014/main" id="{104ED37D-C8D3-4CFA-A86B-BC9C3AD07C2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58210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850" name="7 Imagen" descr="MC900433801.PNG">
          <a:hlinkClick xmlns:r="http://schemas.openxmlformats.org/officeDocument/2006/relationships" r:id="rId12" tooltip="IR A RESUMEN"/>
          <a:extLst>
            <a:ext uri="{FF2B5EF4-FFF2-40B4-BE49-F238E27FC236}">
              <a16:creationId xmlns:a16="http://schemas.microsoft.com/office/drawing/2014/main" id="{97CB4F6E-791E-468D-AE42-6BFA5178FA3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852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851" name="8 Imagen" descr="MC900433801.PNG">
          <a:hlinkClick xmlns:r="http://schemas.openxmlformats.org/officeDocument/2006/relationships" r:id="rId13" tooltip="IR A RESUMEN"/>
          <a:extLst>
            <a:ext uri="{FF2B5EF4-FFF2-40B4-BE49-F238E27FC236}">
              <a16:creationId xmlns:a16="http://schemas.microsoft.com/office/drawing/2014/main" id="{66E2CE3F-793F-4EBD-9BEE-2C8E883053A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2638425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852" name="9 Imagen" descr="MC900433801.PNG">
          <a:hlinkClick xmlns:r="http://schemas.openxmlformats.org/officeDocument/2006/relationships" r:id="rId14" tooltip="IR A RESUMEN"/>
          <a:extLst>
            <a:ext uri="{FF2B5EF4-FFF2-40B4-BE49-F238E27FC236}">
              <a16:creationId xmlns:a16="http://schemas.microsoft.com/office/drawing/2014/main" id="{133BAADE-CB82-41DB-9853-F0CF4495059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853" name="9 Imagen" descr="MC900433801.PNG">
          <a:hlinkClick xmlns:r="http://schemas.openxmlformats.org/officeDocument/2006/relationships" r:id="rId14" tooltip="IR A RESUMEN"/>
          <a:extLst>
            <a:ext uri="{FF2B5EF4-FFF2-40B4-BE49-F238E27FC236}">
              <a16:creationId xmlns:a16="http://schemas.microsoft.com/office/drawing/2014/main" id="{89C0B14D-0F45-466E-B036-C2FCB7C749B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854" name="9 Imagen" descr="MC900433801.PNG">
          <a:hlinkClick xmlns:r="http://schemas.openxmlformats.org/officeDocument/2006/relationships" r:id="rId14" tooltip="IR A RESUMEN"/>
          <a:extLst>
            <a:ext uri="{FF2B5EF4-FFF2-40B4-BE49-F238E27FC236}">
              <a16:creationId xmlns:a16="http://schemas.microsoft.com/office/drawing/2014/main" id="{DCD1BD98-704B-4F95-BA7C-D3E61315887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297846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855" name="16 Imagen" descr="MC900433801.PNG">
          <a:hlinkClick xmlns:r="http://schemas.openxmlformats.org/officeDocument/2006/relationships" r:id="rId15" tooltip="IR A RESUMEN"/>
          <a:extLst>
            <a:ext uri="{FF2B5EF4-FFF2-40B4-BE49-F238E27FC236}">
              <a16:creationId xmlns:a16="http://schemas.microsoft.com/office/drawing/2014/main" id="{C243A8D1-8E35-4773-8531-6E639B94E6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0375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856" name="17 Imagen" descr="MC900433801.PNG">
          <a:hlinkClick xmlns:r="http://schemas.openxmlformats.org/officeDocument/2006/relationships" r:id="rId16" tooltip="IR A RESUMEN"/>
          <a:extLst>
            <a:ext uri="{FF2B5EF4-FFF2-40B4-BE49-F238E27FC236}">
              <a16:creationId xmlns:a16="http://schemas.microsoft.com/office/drawing/2014/main" id="{B90D2147-E8E3-489B-BEC0-7BF0CC119AD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4794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58857" name="18 Imagen" descr="MC900433801.PNG">
          <a:hlinkClick xmlns:r="http://schemas.openxmlformats.org/officeDocument/2006/relationships" r:id="rId17" tooltip="IR A RESUMEN"/>
          <a:extLst>
            <a:ext uri="{FF2B5EF4-FFF2-40B4-BE49-F238E27FC236}">
              <a16:creationId xmlns:a16="http://schemas.microsoft.com/office/drawing/2014/main" id="{053B7879-C85D-4EDC-8911-F32C508F35B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233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858" name="16 Imagen" descr="MC900433801.PNG">
          <a:hlinkClick xmlns:r="http://schemas.openxmlformats.org/officeDocument/2006/relationships" r:id="rId15" tooltip="IR A RESUMEN"/>
          <a:extLst>
            <a:ext uri="{FF2B5EF4-FFF2-40B4-BE49-F238E27FC236}">
              <a16:creationId xmlns:a16="http://schemas.microsoft.com/office/drawing/2014/main" id="{29576EEB-82F9-4395-88B1-AB7DE310C6A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0375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859" name="17 Imagen" descr="MC900433801.PNG">
          <a:hlinkClick xmlns:r="http://schemas.openxmlformats.org/officeDocument/2006/relationships" r:id="rId16" tooltip="IR A RESUMEN"/>
          <a:extLst>
            <a:ext uri="{FF2B5EF4-FFF2-40B4-BE49-F238E27FC236}">
              <a16:creationId xmlns:a16="http://schemas.microsoft.com/office/drawing/2014/main" id="{A47B0C34-71C1-40C0-8A94-DD7C4A24DC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4794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58860" name="18 Imagen" descr="MC900433801.PNG">
          <a:hlinkClick xmlns:r="http://schemas.openxmlformats.org/officeDocument/2006/relationships" r:id="rId17" tooltip="IR A RESUMEN"/>
          <a:extLst>
            <a:ext uri="{FF2B5EF4-FFF2-40B4-BE49-F238E27FC236}">
              <a16:creationId xmlns:a16="http://schemas.microsoft.com/office/drawing/2014/main" id="{BB1CA8AA-89DF-4C1A-96A9-15F32E35240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233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861" name="16 Imagen" descr="MC900433801.PNG">
          <a:hlinkClick xmlns:r="http://schemas.openxmlformats.org/officeDocument/2006/relationships" r:id="rId15" tooltip="IR A RESUMEN"/>
          <a:extLst>
            <a:ext uri="{FF2B5EF4-FFF2-40B4-BE49-F238E27FC236}">
              <a16:creationId xmlns:a16="http://schemas.microsoft.com/office/drawing/2014/main" id="{723CFB4C-B8D7-41CF-9AA6-75011DE5F71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0375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862" name="17 Imagen" descr="MC900433801.PNG">
          <a:hlinkClick xmlns:r="http://schemas.openxmlformats.org/officeDocument/2006/relationships" r:id="rId16" tooltip="IR A RESUMEN"/>
          <a:extLst>
            <a:ext uri="{FF2B5EF4-FFF2-40B4-BE49-F238E27FC236}">
              <a16:creationId xmlns:a16="http://schemas.microsoft.com/office/drawing/2014/main" id="{408F63A5-A95D-4873-811E-29D9CD91260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4794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191" name="18 Imagen" descr="MC900433801.PNG">
          <a:hlinkClick xmlns:r="http://schemas.openxmlformats.org/officeDocument/2006/relationships" r:id="rId17" tooltip="IR A RESUMEN"/>
          <a:extLst>
            <a:ext uri="{FF2B5EF4-FFF2-40B4-BE49-F238E27FC236}">
              <a16:creationId xmlns:a16="http://schemas.microsoft.com/office/drawing/2014/main" id="{DA310321-BADE-4A56-ADDC-093D5719C70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233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968" name="16 Imagen" descr="MC900433801.PNG">
          <a:hlinkClick xmlns:r="http://schemas.openxmlformats.org/officeDocument/2006/relationships" r:id="rId15" tooltip="IR A RESUMEN"/>
          <a:extLst>
            <a:ext uri="{FF2B5EF4-FFF2-40B4-BE49-F238E27FC236}">
              <a16:creationId xmlns:a16="http://schemas.microsoft.com/office/drawing/2014/main" id="{922A54F6-0DB6-4DC5-9973-0BB806D520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03752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969" name="17 Imagen" descr="MC900433801.PNG">
          <a:hlinkClick xmlns:r="http://schemas.openxmlformats.org/officeDocument/2006/relationships" r:id="rId16" tooltip="IR A RESUMEN"/>
          <a:extLst>
            <a:ext uri="{FF2B5EF4-FFF2-40B4-BE49-F238E27FC236}">
              <a16:creationId xmlns:a16="http://schemas.microsoft.com/office/drawing/2014/main" id="{F19449A6-FAA9-4F64-BEA6-09F219ED21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4794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58970" name="18 Imagen" descr="MC900433801.PNG">
          <a:hlinkClick xmlns:r="http://schemas.openxmlformats.org/officeDocument/2006/relationships" r:id="rId17" tooltip="IR A RESUMEN"/>
          <a:extLst>
            <a:ext uri="{FF2B5EF4-FFF2-40B4-BE49-F238E27FC236}">
              <a16:creationId xmlns:a16="http://schemas.microsoft.com/office/drawing/2014/main" id="{E164879C-B3B7-4FF5-BDE6-70EF5CAA0F3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233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dministracion@donboscocollege.edu.co" TargetMode="External"/><Relationship Id="rId7" Type="http://schemas.openxmlformats.org/officeDocument/2006/relationships/printerSettings" Target="../printerSettings/printerSettings1.bin"/><Relationship Id="rId2" Type="http://schemas.openxmlformats.org/officeDocument/2006/relationships/hyperlink" Target="mailto:rectoria@donboscocollege.edu.co" TargetMode="External"/><Relationship Id="rId1" Type="http://schemas.openxmlformats.org/officeDocument/2006/relationships/hyperlink" Target="mailto:rectoria@donboscocollege.edu.co" TargetMode="External"/><Relationship Id="rId6" Type="http://schemas.openxmlformats.org/officeDocument/2006/relationships/hyperlink" Target="mailto:svaleriadp@donboscocollege.edu.co" TargetMode="External"/><Relationship Id="rId5" Type="http://schemas.openxmlformats.org/officeDocument/2006/relationships/hyperlink" Target="mailto:tmelizajs@donboscocollege.edu.co" TargetMode="External"/><Relationship Id="rId4" Type="http://schemas.openxmlformats.org/officeDocument/2006/relationships/hyperlink" Target="mailto:twilfridoj@donboscocollege.edu.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abSelected="1" topLeftCell="A7" zoomScale="118" zoomScaleNormal="118" workbookViewId="0">
      <selection activeCell="K28" sqref="K28"/>
    </sheetView>
  </sheetViews>
  <sheetFormatPr baseColWidth="10" defaultColWidth="12" defaultRowHeight="14.25" x14ac:dyDescent="0.2"/>
  <cols>
    <col min="1" max="2" width="12" style="75"/>
    <col min="3" max="3" width="18.5" style="75" customWidth="1"/>
    <col min="4" max="4" width="24.6640625" style="75" customWidth="1"/>
    <col min="5" max="5" width="17.33203125" style="75" customWidth="1"/>
    <col min="6" max="6" width="10" style="75" customWidth="1"/>
    <col min="7" max="7" width="12.1640625" style="75" customWidth="1"/>
    <col min="8" max="8" width="19" style="75" customWidth="1"/>
    <col min="9" max="9" width="21.33203125" style="75" customWidth="1"/>
    <col min="10" max="16384" width="12" style="75"/>
  </cols>
  <sheetData>
    <row r="1" spans="1:9" ht="27" customHeight="1" x14ac:dyDescent="0.2">
      <c r="A1" s="177"/>
      <c r="B1" s="178"/>
      <c r="C1" s="183" t="s">
        <v>0</v>
      </c>
      <c r="D1" s="184"/>
      <c r="E1" s="184"/>
      <c r="F1" s="184"/>
      <c r="G1" s="184"/>
      <c r="H1" s="185" t="s">
        <v>1</v>
      </c>
      <c r="I1" s="186"/>
    </row>
    <row r="2" spans="1:9" ht="27.75" customHeight="1" x14ac:dyDescent="0.2">
      <c r="A2" s="179"/>
      <c r="B2" s="180"/>
      <c r="C2" s="183" t="s">
        <v>2</v>
      </c>
      <c r="D2" s="184"/>
      <c r="E2" s="184"/>
      <c r="F2" s="184"/>
      <c r="G2" s="184"/>
      <c r="H2" s="83">
        <v>42535</v>
      </c>
      <c r="I2" s="76" t="s">
        <v>3</v>
      </c>
    </row>
    <row r="3" spans="1:9" ht="21" customHeight="1" x14ac:dyDescent="0.2">
      <c r="A3" s="181"/>
      <c r="B3" s="182"/>
      <c r="C3" s="183" t="s">
        <v>4</v>
      </c>
      <c r="D3" s="184"/>
      <c r="E3" s="184"/>
      <c r="F3" s="184"/>
      <c r="G3" s="184"/>
      <c r="H3" s="185" t="s">
        <v>5</v>
      </c>
      <c r="I3" s="186"/>
    </row>
    <row r="4" spans="1:9" ht="5.25" customHeight="1" x14ac:dyDescent="0.2"/>
    <row r="5" spans="1:9" ht="34.5" customHeight="1" x14ac:dyDescent="0.2">
      <c r="A5" s="187" t="s">
        <v>6</v>
      </c>
      <c r="B5" s="187"/>
      <c r="C5" s="187"/>
      <c r="D5" s="187"/>
      <c r="E5" s="187"/>
      <c r="F5" s="187"/>
      <c r="G5" s="187"/>
      <c r="H5" s="187"/>
      <c r="I5" s="187"/>
    </row>
    <row r="6" spans="1:9" ht="23.25" customHeight="1" x14ac:dyDescent="0.2">
      <c r="A6" s="188" t="s">
        <v>7</v>
      </c>
      <c r="B6" s="189"/>
      <c r="C6" s="189"/>
      <c r="D6" s="189"/>
      <c r="E6" s="189"/>
      <c r="F6" s="190" t="s">
        <v>8</v>
      </c>
      <c r="G6" s="191"/>
      <c r="H6" s="191"/>
      <c r="I6" s="191"/>
    </row>
    <row r="7" spans="1:9" ht="15" customHeight="1" x14ac:dyDescent="0.2">
      <c r="A7" s="192" t="s">
        <v>489</v>
      </c>
      <c r="B7" s="193"/>
      <c r="C7" s="193"/>
      <c r="D7" s="193"/>
      <c r="E7" s="193"/>
      <c r="F7" s="194">
        <v>45622</v>
      </c>
      <c r="G7" s="194"/>
      <c r="H7" s="194"/>
      <c r="I7" s="194"/>
    </row>
    <row r="8" spans="1:9" ht="15" customHeight="1" x14ac:dyDescent="0.2">
      <c r="A8" s="192"/>
      <c r="B8" s="193"/>
      <c r="C8" s="193"/>
      <c r="D8" s="193"/>
      <c r="E8" s="193"/>
      <c r="F8" s="195" t="s">
        <v>9</v>
      </c>
      <c r="G8" s="196"/>
      <c r="H8" s="197">
        <v>354498002338</v>
      </c>
      <c r="I8" s="198"/>
    </row>
    <row r="9" spans="1:9" ht="20.100000000000001" customHeight="1" x14ac:dyDescent="0.2">
      <c r="A9" s="77" t="s">
        <v>10</v>
      </c>
      <c r="B9" s="78"/>
      <c r="C9" s="199" t="s">
        <v>371</v>
      </c>
      <c r="D9" s="199"/>
      <c r="E9" s="200"/>
      <c r="F9" s="201" t="s">
        <v>11</v>
      </c>
      <c r="G9" s="202"/>
      <c r="H9" s="203" t="s">
        <v>370</v>
      </c>
      <c r="I9" s="204"/>
    </row>
    <row r="10" spans="1:9" ht="20.100000000000001" customHeight="1" x14ac:dyDescent="0.2">
      <c r="A10" s="205" t="s">
        <v>12</v>
      </c>
      <c r="B10" s="206"/>
      <c r="C10" s="207" t="s">
        <v>368</v>
      </c>
      <c r="D10" s="199"/>
      <c r="E10" s="199"/>
      <c r="F10" s="200"/>
      <c r="G10" s="79" t="s">
        <v>13</v>
      </c>
      <c r="H10" s="208">
        <v>5694611</v>
      </c>
      <c r="I10" s="209"/>
    </row>
    <row r="11" spans="1:9" ht="20.100000000000001" customHeight="1" x14ac:dyDescent="0.2">
      <c r="A11" s="205" t="s">
        <v>14</v>
      </c>
      <c r="B11" s="206"/>
      <c r="C11" s="199" t="s">
        <v>369</v>
      </c>
      <c r="D11" s="199"/>
      <c r="E11" s="199"/>
      <c r="F11" s="200"/>
      <c r="G11" s="79" t="s">
        <v>15</v>
      </c>
      <c r="H11" s="212">
        <v>2030</v>
      </c>
      <c r="I11" s="213"/>
    </row>
    <row r="12" spans="1:9" ht="19.5" customHeight="1" x14ac:dyDescent="0.2">
      <c r="A12" s="214" t="s">
        <v>16</v>
      </c>
      <c r="B12" s="215"/>
      <c r="C12" s="215"/>
      <c r="D12" s="215"/>
      <c r="E12" s="215"/>
      <c r="F12" s="215"/>
      <c r="G12" s="215"/>
      <c r="H12" s="215"/>
      <c r="I12" s="216"/>
    </row>
    <row r="13" spans="1:9" ht="20.100000000000001" customHeight="1" x14ac:dyDescent="0.2">
      <c r="A13" s="217" t="s">
        <v>17</v>
      </c>
      <c r="B13" s="217"/>
      <c r="C13" s="217"/>
      <c r="D13" s="217" t="s">
        <v>18</v>
      </c>
      <c r="E13" s="217"/>
      <c r="F13" s="217"/>
      <c r="G13" s="217" t="s">
        <v>19</v>
      </c>
      <c r="H13" s="217"/>
      <c r="I13" s="217"/>
    </row>
    <row r="14" spans="1:9" ht="20.100000000000001" customHeight="1" x14ac:dyDescent="0.2">
      <c r="A14" s="218" t="s">
        <v>369</v>
      </c>
      <c r="B14" s="218"/>
      <c r="C14" s="218"/>
      <c r="D14" s="218" t="s">
        <v>373</v>
      </c>
      <c r="E14" s="218"/>
      <c r="F14" s="218"/>
      <c r="G14" s="211" t="s">
        <v>368</v>
      </c>
      <c r="H14" s="218"/>
      <c r="I14" s="218"/>
    </row>
    <row r="15" spans="1:9" ht="20.100000000000001" customHeight="1" x14ac:dyDescent="0.2">
      <c r="A15" s="218" t="s">
        <v>372</v>
      </c>
      <c r="B15" s="218"/>
      <c r="C15" s="218"/>
      <c r="D15" s="218" t="s">
        <v>374</v>
      </c>
      <c r="E15" s="218"/>
      <c r="F15" s="218"/>
      <c r="G15" s="211" t="s">
        <v>375</v>
      </c>
      <c r="H15" s="218"/>
      <c r="I15" s="218"/>
    </row>
    <row r="16" spans="1:9" ht="20.100000000000001" customHeight="1" x14ac:dyDescent="0.2">
      <c r="A16" s="210" t="s">
        <v>483</v>
      </c>
      <c r="B16" s="210"/>
      <c r="C16" s="210"/>
      <c r="D16" s="218" t="s">
        <v>497</v>
      </c>
      <c r="E16" s="218"/>
      <c r="F16" s="218"/>
      <c r="G16" s="211" t="s">
        <v>498</v>
      </c>
      <c r="H16" s="218"/>
      <c r="I16" s="218"/>
    </row>
    <row r="17" spans="1:9" ht="36.75" customHeight="1" x14ac:dyDescent="0.2">
      <c r="A17" s="225" t="s">
        <v>499</v>
      </c>
      <c r="B17" s="210"/>
      <c r="C17" s="210"/>
      <c r="D17" s="210" t="s">
        <v>500</v>
      </c>
      <c r="E17" s="210"/>
      <c r="F17" s="210"/>
      <c r="G17" s="226" t="s">
        <v>501</v>
      </c>
      <c r="H17" s="218"/>
      <c r="I17" s="218"/>
    </row>
    <row r="18" spans="1:9" ht="33" customHeight="1" x14ac:dyDescent="0.2">
      <c r="A18" s="225" t="s">
        <v>502</v>
      </c>
      <c r="B18" s="210"/>
      <c r="C18" s="210"/>
      <c r="D18" s="210" t="s">
        <v>503</v>
      </c>
      <c r="E18" s="210"/>
      <c r="F18" s="210"/>
      <c r="G18" s="226" t="s">
        <v>504</v>
      </c>
      <c r="H18" s="210"/>
      <c r="I18" s="210"/>
    </row>
    <row r="19" spans="1:9" ht="20.100000000000001" customHeight="1" x14ac:dyDescent="0.2">
      <c r="A19" s="210"/>
      <c r="B19" s="210"/>
      <c r="C19" s="210"/>
      <c r="D19" s="210"/>
      <c r="E19" s="210"/>
      <c r="F19" s="210"/>
      <c r="G19" s="211"/>
      <c r="H19" s="210"/>
      <c r="I19" s="210"/>
    </row>
    <row r="20" spans="1:9" ht="20.100000000000001" customHeight="1" x14ac:dyDescent="0.2">
      <c r="A20" s="210"/>
      <c r="B20" s="210"/>
      <c r="C20" s="210"/>
      <c r="D20" s="210"/>
      <c r="E20" s="210"/>
      <c r="F20" s="210"/>
      <c r="G20" s="211"/>
      <c r="H20" s="210"/>
      <c r="I20" s="210"/>
    </row>
    <row r="21" spans="1:9" ht="20.100000000000001" customHeight="1" x14ac:dyDescent="0.2">
      <c r="A21" s="210"/>
      <c r="B21" s="210"/>
      <c r="C21" s="210"/>
      <c r="D21" s="210"/>
      <c r="E21" s="210"/>
      <c r="F21" s="210"/>
      <c r="G21" s="211"/>
      <c r="H21" s="210"/>
      <c r="I21" s="210"/>
    </row>
    <row r="22" spans="1:9" ht="20.100000000000001" customHeight="1" x14ac:dyDescent="0.2">
      <c r="A22" s="210"/>
      <c r="B22" s="210"/>
      <c r="C22" s="210"/>
      <c r="D22" s="210"/>
      <c r="E22" s="210"/>
      <c r="F22" s="210"/>
      <c r="G22" s="211"/>
      <c r="H22" s="210"/>
      <c r="I22" s="210"/>
    </row>
    <row r="23" spans="1:9" s="80" customFormat="1" ht="20.25" x14ac:dyDescent="0.3">
      <c r="A23" s="218"/>
      <c r="B23" s="218"/>
      <c r="C23" s="218"/>
      <c r="D23" s="218"/>
      <c r="E23" s="218"/>
      <c r="F23" s="218"/>
      <c r="G23" s="211"/>
      <c r="H23" s="218"/>
      <c r="I23" s="218"/>
    </row>
    <row r="24" spans="1:9" ht="30" customHeight="1" x14ac:dyDescent="0.2">
      <c r="A24" s="224" t="s">
        <v>20</v>
      </c>
      <c r="B24" s="224"/>
      <c r="C24" s="224"/>
      <c r="D24" s="224"/>
      <c r="E24" s="224"/>
      <c r="F24" s="224"/>
      <c r="G24" s="224"/>
      <c r="H24" s="224"/>
      <c r="I24" s="224"/>
    </row>
    <row r="25" spans="1:9" ht="33.75" customHeight="1" x14ac:dyDescent="0.2">
      <c r="A25" s="217" t="s">
        <v>17</v>
      </c>
      <c r="B25" s="217"/>
      <c r="C25" s="217"/>
      <c r="D25" s="217" t="s">
        <v>18</v>
      </c>
      <c r="E25" s="217"/>
      <c r="F25" s="217"/>
      <c r="G25" s="217" t="s">
        <v>21</v>
      </c>
      <c r="H25" s="217"/>
      <c r="I25" s="217"/>
    </row>
    <row r="26" spans="1:9" ht="48" customHeight="1" x14ac:dyDescent="0.2">
      <c r="A26" s="225" t="s">
        <v>505</v>
      </c>
      <c r="B26" s="210"/>
      <c r="C26" s="210"/>
      <c r="D26" s="210" t="s">
        <v>506</v>
      </c>
      <c r="E26" s="210"/>
      <c r="F26" s="210"/>
      <c r="G26" s="210" t="s">
        <v>484</v>
      </c>
      <c r="H26" s="210"/>
      <c r="I26" s="210"/>
    </row>
    <row r="27" spans="1:9" ht="48.75" customHeight="1" x14ac:dyDescent="0.2">
      <c r="A27" s="219" t="s">
        <v>507</v>
      </c>
      <c r="B27" s="220"/>
      <c r="C27" s="220"/>
      <c r="D27" s="221" t="s">
        <v>508</v>
      </c>
      <c r="E27" s="222"/>
      <c r="F27" s="223"/>
      <c r="G27" s="210" t="s">
        <v>485</v>
      </c>
      <c r="H27" s="210"/>
      <c r="I27" s="210"/>
    </row>
    <row r="28" spans="1:9" ht="47.25" customHeight="1" x14ac:dyDescent="0.2">
      <c r="A28" s="225" t="s">
        <v>509</v>
      </c>
      <c r="B28" s="210"/>
      <c r="C28" s="210"/>
      <c r="D28" s="225" t="s">
        <v>510</v>
      </c>
      <c r="E28" s="210"/>
      <c r="F28" s="210"/>
      <c r="G28" s="210" t="s">
        <v>486</v>
      </c>
      <c r="H28" s="210"/>
      <c r="I28" s="210"/>
    </row>
    <row r="29" spans="1:9" ht="43.5" customHeight="1" x14ac:dyDescent="0.2">
      <c r="A29" s="225" t="s">
        <v>511</v>
      </c>
      <c r="B29" s="210"/>
      <c r="C29" s="210"/>
      <c r="D29" s="225" t="s">
        <v>512</v>
      </c>
      <c r="E29" s="210"/>
      <c r="F29" s="210"/>
      <c r="G29" s="210" t="s">
        <v>487</v>
      </c>
      <c r="H29" s="210"/>
      <c r="I29" s="210"/>
    </row>
    <row r="30" spans="1:9" ht="48" customHeight="1" x14ac:dyDescent="0.2">
      <c r="A30" s="225" t="s">
        <v>513</v>
      </c>
      <c r="B30" s="210"/>
      <c r="C30" s="210"/>
      <c r="D30" s="210" t="s">
        <v>500</v>
      </c>
      <c r="E30" s="210"/>
      <c r="F30" s="210"/>
      <c r="G30" s="210" t="s">
        <v>488</v>
      </c>
      <c r="H30" s="210"/>
      <c r="I30" s="210"/>
    </row>
    <row r="31" spans="1:9" ht="20.100000000000001" customHeight="1" x14ac:dyDescent="0.2">
      <c r="A31" s="210"/>
      <c r="B31" s="210"/>
      <c r="C31" s="210"/>
      <c r="D31" s="210"/>
      <c r="E31" s="210"/>
      <c r="F31" s="210"/>
      <c r="G31" s="211"/>
      <c r="H31" s="210"/>
      <c r="I31" s="210"/>
    </row>
    <row r="32" spans="1:9" ht="20.100000000000001" customHeight="1" x14ac:dyDescent="0.2">
      <c r="A32" s="210"/>
      <c r="B32" s="210"/>
      <c r="C32" s="210"/>
      <c r="D32" s="210"/>
      <c r="E32" s="210"/>
      <c r="F32" s="210"/>
      <c r="G32" s="211"/>
      <c r="H32" s="210"/>
      <c r="I32" s="210"/>
    </row>
  </sheetData>
  <mergeCells count="81">
    <mergeCell ref="A18:C18"/>
    <mergeCell ref="D18:F18"/>
    <mergeCell ref="G18:I18"/>
    <mergeCell ref="A26:C26"/>
    <mergeCell ref="D26:F26"/>
    <mergeCell ref="G26:I26"/>
    <mergeCell ref="A20:C20"/>
    <mergeCell ref="D20:F20"/>
    <mergeCell ref="G20:I20"/>
    <mergeCell ref="A22:C22"/>
    <mergeCell ref="D22:F22"/>
    <mergeCell ref="G22:I22"/>
    <mergeCell ref="A21:C21"/>
    <mergeCell ref="D21:F21"/>
    <mergeCell ref="G21:I21"/>
    <mergeCell ref="A19:C19"/>
    <mergeCell ref="A16:C16"/>
    <mergeCell ref="D16:F16"/>
    <mergeCell ref="A17:C17"/>
    <mergeCell ref="D17:F17"/>
    <mergeCell ref="G17:I17"/>
    <mergeCell ref="A32:C32"/>
    <mergeCell ref="D32:F32"/>
    <mergeCell ref="G32:I32"/>
    <mergeCell ref="A31:C31"/>
    <mergeCell ref="D31:F31"/>
    <mergeCell ref="G31:I31"/>
    <mergeCell ref="A30:C30"/>
    <mergeCell ref="D30:F30"/>
    <mergeCell ref="G30:I30"/>
    <mergeCell ref="A28:C28"/>
    <mergeCell ref="D28:F28"/>
    <mergeCell ref="G28:I28"/>
    <mergeCell ref="A29:C29"/>
    <mergeCell ref="D29:F29"/>
    <mergeCell ref="G29:I29"/>
    <mergeCell ref="A27:C27"/>
    <mergeCell ref="D27:F27"/>
    <mergeCell ref="G27:I27"/>
    <mergeCell ref="A23:C23"/>
    <mergeCell ref="D23:F23"/>
    <mergeCell ref="G23:I23"/>
    <mergeCell ref="A24:I24"/>
    <mergeCell ref="A25:C25"/>
    <mergeCell ref="D25:F25"/>
    <mergeCell ref="G25:I25"/>
    <mergeCell ref="D19:F19"/>
    <mergeCell ref="G19:I19"/>
    <mergeCell ref="A11:B11"/>
    <mergeCell ref="C11:F11"/>
    <mergeCell ref="H11:I11"/>
    <mergeCell ref="A12:I12"/>
    <mergeCell ref="A13:C13"/>
    <mergeCell ref="D13:F13"/>
    <mergeCell ref="G13:I13"/>
    <mergeCell ref="G16:I16"/>
    <mergeCell ref="A14:C14"/>
    <mergeCell ref="D14:F14"/>
    <mergeCell ref="G14:I14"/>
    <mergeCell ref="A15:C15"/>
    <mergeCell ref="D15:F15"/>
    <mergeCell ref="G15:I15"/>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hyperlink ref="G14" r:id="rId2"/>
    <hyperlink ref="G15" r:id="rId3"/>
    <hyperlink ref="G16" r:id="rId4"/>
    <hyperlink ref="G17" r:id="rId5" display="tmelizajs@donboscocollege.edu.co_x000a__x000a_"/>
    <hyperlink ref="G18" r:id="rId6" display="svaleriadp@donboscocollege.edu.co_x000a_"/>
  </hyperlinks>
  <pageMargins left="0.7" right="0.7" top="0.75" bottom="0.75" header="0.3" footer="0.3"/>
  <pageSetup scale="78" orientation="portrait" verticalDpi="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499984740745262"/>
  </sheetPr>
  <dimension ref="A1:H68"/>
  <sheetViews>
    <sheetView topLeftCell="B1" zoomScale="154" zoomScaleNormal="154" workbookViewId="0">
      <selection activeCell="C34" sqref="C34:C36"/>
    </sheetView>
  </sheetViews>
  <sheetFormatPr baseColWidth="10" defaultColWidth="9.33203125" defaultRowHeight="11.25" x14ac:dyDescent="0.2"/>
  <cols>
    <col min="1" max="1" width="8.33203125" customWidth="1"/>
    <col min="2" max="2" width="71.83203125" customWidth="1"/>
    <col min="3" max="3" width="64" style="47" customWidth="1"/>
    <col min="4" max="5" width="18.83203125" customWidth="1"/>
    <col min="6" max="6" width="12" customWidth="1"/>
    <col min="7" max="7" width="11.1640625" customWidth="1"/>
    <col min="8" max="256" width="12" customWidth="1"/>
  </cols>
  <sheetData>
    <row r="1" spans="1:3" ht="15" customHeight="1" x14ac:dyDescent="0.2">
      <c r="A1" s="68">
        <v>1</v>
      </c>
    </row>
    <row r="2" spans="1:3" ht="15" customHeight="1" x14ac:dyDescent="0.2"/>
    <row r="3" spans="1:3" ht="26.25" customHeight="1" x14ac:dyDescent="0.2">
      <c r="B3" s="241" t="s">
        <v>22</v>
      </c>
      <c r="C3" s="241"/>
    </row>
    <row r="4" spans="1:3" ht="15" customHeight="1" x14ac:dyDescent="0.2">
      <c r="B4" s="232" t="s">
        <v>23</v>
      </c>
      <c r="C4" s="232"/>
    </row>
    <row r="5" spans="1:3" ht="30.75" customHeight="1" x14ac:dyDescent="0.2">
      <c r="B5" s="234" t="s">
        <v>24</v>
      </c>
      <c r="C5" s="235"/>
    </row>
    <row r="6" spans="1:3" ht="15" customHeight="1" x14ac:dyDescent="0.2">
      <c r="B6" s="1" t="s">
        <v>25</v>
      </c>
      <c r="C6" s="48" t="s">
        <v>26</v>
      </c>
    </row>
    <row r="7" spans="1:3" ht="28.5" customHeight="1" x14ac:dyDescent="0.2">
      <c r="B7" s="66" t="s">
        <v>27</v>
      </c>
      <c r="C7" s="154" t="s">
        <v>514</v>
      </c>
    </row>
    <row r="8" spans="1:3" ht="28.5" customHeight="1" x14ac:dyDescent="0.2">
      <c r="B8" s="66" t="s">
        <v>28</v>
      </c>
      <c r="C8" s="154" t="s">
        <v>490</v>
      </c>
    </row>
    <row r="9" spans="1:3" ht="28.5" customHeight="1" x14ac:dyDescent="0.2">
      <c r="B9" s="9" t="s">
        <v>29</v>
      </c>
      <c r="C9" s="154" t="s">
        <v>491</v>
      </c>
    </row>
    <row r="10" spans="1:3" ht="28.5" customHeight="1" x14ac:dyDescent="0.2">
      <c r="B10" s="9" t="s">
        <v>30</v>
      </c>
      <c r="C10" s="154" t="s">
        <v>515</v>
      </c>
    </row>
    <row r="11" spans="1:3" ht="15" customHeight="1" x14ac:dyDescent="0.2"/>
    <row r="12" spans="1:3" ht="15" customHeight="1" x14ac:dyDescent="0.2">
      <c r="B12" s="232" t="s">
        <v>31</v>
      </c>
      <c r="C12" s="232"/>
    </row>
    <row r="13" spans="1:3" ht="33" customHeight="1" x14ac:dyDescent="0.2">
      <c r="B13" s="234" t="s">
        <v>32</v>
      </c>
      <c r="C13" s="235"/>
    </row>
    <row r="14" spans="1:3" ht="28.5" customHeight="1" x14ac:dyDescent="0.2">
      <c r="B14" s="9" t="s">
        <v>33</v>
      </c>
      <c r="C14" s="59" t="s">
        <v>418</v>
      </c>
    </row>
    <row r="15" spans="1:3" ht="28.5" customHeight="1" x14ac:dyDescent="0.2">
      <c r="B15" s="9" t="s">
        <v>34</v>
      </c>
      <c r="C15" s="59" t="s">
        <v>419</v>
      </c>
    </row>
    <row r="16" spans="1:3" ht="28.5" customHeight="1" x14ac:dyDescent="0.2">
      <c r="B16" s="9" t="s">
        <v>35</v>
      </c>
      <c r="C16" s="154" t="s">
        <v>420</v>
      </c>
    </row>
    <row r="17" spans="2:3" ht="28.5" customHeight="1" x14ac:dyDescent="0.2">
      <c r="B17" s="9" t="s">
        <v>36</v>
      </c>
      <c r="C17" s="154" t="s">
        <v>421</v>
      </c>
    </row>
    <row r="18" spans="2:3" ht="28.5" customHeight="1" x14ac:dyDescent="0.2">
      <c r="B18" s="9" t="s">
        <v>37</v>
      </c>
      <c r="C18" s="154" t="s">
        <v>422</v>
      </c>
    </row>
    <row r="19" spans="2:3" ht="42.75" customHeight="1" x14ac:dyDescent="0.2">
      <c r="B19" s="9" t="s">
        <v>38</v>
      </c>
      <c r="C19" s="154" t="s">
        <v>423</v>
      </c>
    </row>
    <row r="20" spans="2:3" ht="28.5" customHeight="1" x14ac:dyDescent="0.2">
      <c r="B20" s="9" t="s">
        <v>39</v>
      </c>
      <c r="C20" s="154" t="s">
        <v>424</v>
      </c>
    </row>
    <row r="21" spans="2:3" ht="28.5" customHeight="1" x14ac:dyDescent="0.2">
      <c r="B21" s="9" t="s">
        <v>40</v>
      </c>
      <c r="C21" s="154" t="s">
        <v>425</v>
      </c>
    </row>
    <row r="22" spans="2:3" ht="28.5" customHeight="1" x14ac:dyDescent="0.2">
      <c r="B22" s="9" t="s">
        <v>41</v>
      </c>
      <c r="C22" s="154" t="s">
        <v>426</v>
      </c>
    </row>
    <row r="23" spans="2:3" ht="15" customHeight="1" x14ac:dyDescent="0.25">
      <c r="B23" s="2"/>
      <c r="C23" s="49"/>
    </row>
    <row r="24" spans="2:3" ht="15" customHeight="1" x14ac:dyDescent="0.2">
      <c r="B24" s="232" t="s">
        <v>42</v>
      </c>
      <c r="C24" s="232"/>
    </row>
    <row r="25" spans="2:3" ht="15" customHeight="1" x14ac:dyDescent="0.2">
      <c r="B25" s="227" t="s">
        <v>43</v>
      </c>
      <c r="C25" s="227"/>
    </row>
    <row r="26" spans="2:3" ht="39" customHeight="1" x14ac:dyDescent="0.2">
      <c r="B26" s="8" t="s">
        <v>43</v>
      </c>
      <c r="C26" s="154" t="s">
        <v>550</v>
      </c>
    </row>
    <row r="27" spans="2:3" ht="15" customHeight="1" x14ac:dyDescent="0.2">
      <c r="B27" s="3"/>
      <c r="C27" s="50"/>
    </row>
    <row r="28" spans="2:3" ht="15" customHeight="1" x14ac:dyDescent="0.2">
      <c r="B28" s="227" t="s">
        <v>44</v>
      </c>
      <c r="C28" s="227"/>
    </row>
    <row r="29" spans="2:3" ht="28.5" customHeight="1" x14ac:dyDescent="0.2">
      <c r="B29" s="8" t="s">
        <v>45</v>
      </c>
      <c r="C29" s="60" t="s">
        <v>551</v>
      </c>
    </row>
    <row r="30" spans="2:3" ht="15" customHeight="1" x14ac:dyDescent="0.2"/>
    <row r="31" spans="2:3" ht="23.25" customHeight="1" x14ac:dyDescent="0.2">
      <c r="B31" s="233" t="s">
        <v>46</v>
      </c>
      <c r="C31" s="233"/>
    </row>
    <row r="32" spans="2:3" ht="15" customHeight="1" x14ac:dyDescent="0.2">
      <c r="B32" s="227" t="s">
        <v>47</v>
      </c>
      <c r="C32" s="227"/>
    </row>
    <row r="33" spans="2:8" ht="36.75" customHeight="1" x14ac:dyDescent="0.2">
      <c r="B33" s="234" t="s">
        <v>48</v>
      </c>
      <c r="C33" s="235"/>
    </row>
    <row r="34" spans="2:8" ht="40.5" customHeight="1" x14ac:dyDescent="0.2">
      <c r="B34" s="9" t="s">
        <v>49</v>
      </c>
      <c r="C34" s="59" t="s">
        <v>564</v>
      </c>
    </row>
    <row r="35" spans="2:8" ht="28.5" customHeight="1" x14ac:dyDescent="0.2">
      <c r="B35" s="9" t="s">
        <v>50</v>
      </c>
      <c r="C35" s="59" t="s">
        <v>565</v>
      </c>
    </row>
    <row r="36" spans="2:8" ht="28.5" customHeight="1" x14ac:dyDescent="0.2">
      <c r="B36" s="8" t="s">
        <v>51</v>
      </c>
      <c r="C36" s="173" t="s">
        <v>566</v>
      </c>
    </row>
    <row r="37" spans="2:8" ht="28.5" customHeight="1" x14ac:dyDescent="0.2"/>
    <row r="38" spans="2:8" ht="32.25" customHeight="1" thickBot="1" x14ac:dyDescent="0.25">
      <c r="B38" s="232" t="s">
        <v>52</v>
      </c>
      <c r="C38" s="232"/>
    </row>
    <row r="39" spans="2:8" ht="15" customHeight="1" x14ac:dyDescent="0.2">
      <c r="B39" s="6" t="s">
        <v>53</v>
      </c>
      <c r="C39" s="67"/>
    </row>
    <row r="40" spans="2:8" s="15" customFormat="1" ht="33.75" customHeight="1" x14ac:dyDescent="0.2">
      <c r="B40" s="227" t="s">
        <v>54</v>
      </c>
      <c r="C40" s="227"/>
      <c r="D40" s="17" t="s">
        <v>55</v>
      </c>
      <c r="E40" s="16" t="s">
        <v>56</v>
      </c>
    </row>
    <row r="41" spans="2:8" s="15" customFormat="1" ht="15" customHeight="1" x14ac:dyDescent="0.2">
      <c r="B41" s="236" t="s">
        <v>376</v>
      </c>
      <c r="C41" s="237"/>
      <c r="D41" s="61">
        <v>149</v>
      </c>
      <c r="E41" s="62">
        <v>149</v>
      </c>
      <c r="F41" s="229" t="str">
        <f>IF(E41&gt;D41,"Verificar informacion","")</f>
        <v/>
      </c>
      <c r="G41" s="230"/>
      <c r="H41" s="231"/>
    </row>
    <row r="42" spans="2:8" s="15" customFormat="1" ht="15" x14ac:dyDescent="0.2">
      <c r="B42" s="236" t="s">
        <v>377</v>
      </c>
      <c r="C42" s="237"/>
      <c r="D42" s="63">
        <v>81</v>
      </c>
      <c r="E42" s="62">
        <v>3</v>
      </c>
      <c r="F42" s="229" t="str">
        <f>IF(E42&gt;D42,"Verificar informacion","")</f>
        <v/>
      </c>
      <c r="G42" s="230"/>
      <c r="H42" s="231"/>
    </row>
    <row r="43" spans="2:8" s="15" customFormat="1" ht="15" customHeight="1" x14ac:dyDescent="0.2">
      <c r="B43" s="236" t="s">
        <v>378</v>
      </c>
      <c r="C43" s="237"/>
      <c r="D43" s="63"/>
      <c r="E43" s="62"/>
      <c r="F43" s="229" t="str">
        <f>IF(E43&gt;D43,"Verificar informacion","")</f>
        <v/>
      </c>
      <c r="G43" s="230"/>
      <c r="H43" s="231"/>
    </row>
    <row r="44" spans="2:8" s="15" customFormat="1" ht="15" x14ac:dyDescent="0.2">
      <c r="B44" s="236" t="s">
        <v>379</v>
      </c>
      <c r="C44" s="237"/>
      <c r="D44" s="63"/>
      <c r="E44" s="62"/>
      <c r="F44" s="229" t="str">
        <f>IF(E44&gt;D44,"Verificar informacion","")</f>
        <v/>
      </c>
      <c r="G44" s="230"/>
      <c r="H44" s="231"/>
    </row>
    <row r="45" spans="2:8" s="15" customFormat="1" ht="15" x14ac:dyDescent="0.2">
      <c r="B45" s="238"/>
      <c r="C45" s="239"/>
      <c r="D45" s="63"/>
      <c r="E45" s="62"/>
      <c r="F45" s="229" t="str">
        <f>IF(E45&gt;D45,"Verificar informacion","")</f>
        <v/>
      </c>
      <c r="G45" s="230"/>
      <c r="H45" s="231"/>
    </row>
    <row r="46" spans="2:8" ht="15" customHeight="1" x14ac:dyDescent="0.2"/>
    <row r="47" spans="2:8" ht="15" customHeight="1" x14ac:dyDescent="0.2">
      <c r="B47" s="227" t="s">
        <v>57</v>
      </c>
      <c r="C47" s="227"/>
    </row>
    <row r="48" spans="2:8" ht="30.75" customHeight="1" x14ac:dyDescent="0.2">
      <c r="B48" s="227" t="s">
        <v>58</v>
      </c>
      <c r="C48" s="227"/>
    </row>
    <row r="49" spans="2:6" ht="39.75" customHeight="1" x14ac:dyDescent="0.2">
      <c r="B49" s="8" t="s">
        <v>59</v>
      </c>
      <c r="C49" s="154" t="s">
        <v>396</v>
      </c>
    </row>
    <row r="50" spans="2:6" ht="39" customHeight="1" x14ac:dyDescent="0.2">
      <c r="B50" s="8" t="s">
        <v>60</v>
      </c>
      <c r="C50" s="154" t="s">
        <v>397</v>
      </c>
    </row>
    <row r="51" spans="2:6" ht="33" customHeight="1" x14ac:dyDescent="0.2">
      <c r="B51" s="8" t="s">
        <v>61</v>
      </c>
      <c r="C51" s="154" t="s">
        <v>398</v>
      </c>
    </row>
    <row r="52" spans="2:6" ht="15" customHeight="1" x14ac:dyDescent="0.2"/>
    <row r="53" spans="2:6" ht="15" customHeight="1" thickBot="1" x14ac:dyDescent="0.25">
      <c r="B53" s="227" t="s">
        <v>62</v>
      </c>
      <c r="C53" s="240"/>
    </row>
    <row r="54" spans="2:6" ht="15" customHeight="1" x14ac:dyDescent="0.2">
      <c r="B54" s="6" t="s">
        <v>63</v>
      </c>
      <c r="C54" s="72"/>
    </row>
    <row r="55" spans="2:6" ht="25.5" customHeight="1" x14ac:dyDescent="0.2">
      <c r="B55" s="52" t="s">
        <v>64</v>
      </c>
      <c r="C55" s="51" t="s">
        <v>65</v>
      </c>
      <c r="E55" s="228" t="str">
        <f>IF(SUM(C56:C60)&gt;100%,"La sumatoria de Tipo de Estudios es superior a 100%","")</f>
        <v/>
      </c>
      <c r="F55" s="228"/>
    </row>
    <row r="56" spans="2:6" ht="15" customHeight="1" x14ac:dyDescent="0.2">
      <c r="B56" s="7" t="s">
        <v>66</v>
      </c>
      <c r="C56" s="155">
        <v>0</v>
      </c>
    </row>
    <row r="57" spans="2:6" ht="15" customHeight="1" x14ac:dyDescent="0.2">
      <c r="B57" s="7" t="s">
        <v>67</v>
      </c>
      <c r="C57" s="155">
        <v>0</v>
      </c>
    </row>
    <row r="58" spans="2:6" ht="15" customHeight="1" x14ac:dyDescent="0.2">
      <c r="B58" s="7" t="s">
        <v>68</v>
      </c>
      <c r="C58" s="155">
        <v>0</v>
      </c>
    </row>
    <row r="59" spans="2:6" ht="15" customHeight="1" x14ac:dyDescent="0.2">
      <c r="B59" s="7" t="s">
        <v>69</v>
      </c>
      <c r="C59" s="155">
        <v>1</v>
      </c>
    </row>
    <row r="60" spans="2:6" ht="15" customHeight="1" x14ac:dyDescent="0.2">
      <c r="B60" s="7" t="s">
        <v>70</v>
      </c>
      <c r="C60" s="155">
        <v>0</v>
      </c>
    </row>
    <row r="61" spans="2:6" ht="22.5" customHeight="1" x14ac:dyDescent="0.2">
      <c r="B61" s="53" t="s">
        <v>71</v>
      </c>
      <c r="C61" s="51" t="s">
        <v>65</v>
      </c>
      <c r="E61" s="228" t="str">
        <f>IF(SUM(C62:C65)&gt;100%,"La sumatoria de Tipo de Trabajo es superior a 100%","")</f>
        <v/>
      </c>
      <c r="F61" s="228"/>
    </row>
    <row r="62" spans="2:6" ht="15" customHeight="1" x14ac:dyDescent="0.2">
      <c r="B62" s="7" t="s">
        <v>72</v>
      </c>
      <c r="C62" s="155">
        <v>0</v>
      </c>
    </row>
    <row r="63" spans="2:6" ht="15" customHeight="1" x14ac:dyDescent="0.2">
      <c r="B63" s="7" t="s">
        <v>73</v>
      </c>
      <c r="C63" s="155">
        <v>0</v>
      </c>
    </row>
    <row r="64" spans="2:6" ht="15" customHeight="1" x14ac:dyDescent="0.2">
      <c r="B64" s="7" t="s">
        <v>74</v>
      </c>
      <c r="C64" s="155">
        <v>1</v>
      </c>
    </row>
    <row r="65" spans="2:3" ht="15" customHeight="1" x14ac:dyDescent="0.2">
      <c r="B65" s="7" t="s">
        <v>70</v>
      </c>
      <c r="C65" s="155">
        <v>0</v>
      </c>
    </row>
    <row r="66" spans="2:3" ht="15" customHeight="1" x14ac:dyDescent="0.2"/>
    <row r="67" spans="2:3" ht="38.25" customHeight="1" x14ac:dyDescent="0.2">
      <c r="B67" s="232" t="s">
        <v>75</v>
      </c>
      <c r="C67" s="232"/>
    </row>
    <row r="68" spans="2:3" ht="69.75" customHeight="1" x14ac:dyDescent="0.2">
      <c r="B68" s="10" t="s">
        <v>75</v>
      </c>
      <c r="C68" s="154" t="s">
        <v>433</v>
      </c>
    </row>
  </sheetData>
  <sheetProtection password="CC5C" sheet="1" selectLockedCells="1"/>
  <mergeCells count="29">
    <mergeCell ref="B3:C3"/>
    <mergeCell ref="B4:C4"/>
    <mergeCell ref="B5:C5"/>
    <mergeCell ref="B12:C12"/>
    <mergeCell ref="B13:C13"/>
    <mergeCell ref="B67:C67"/>
    <mergeCell ref="B24:C24"/>
    <mergeCell ref="B25:C25"/>
    <mergeCell ref="B28:C28"/>
    <mergeCell ref="B31:C31"/>
    <mergeCell ref="B32:C32"/>
    <mergeCell ref="B33:C33"/>
    <mergeCell ref="B38:C38"/>
    <mergeCell ref="B40:C40"/>
    <mergeCell ref="B41:C41"/>
    <mergeCell ref="B43:C43"/>
    <mergeCell ref="B44:C44"/>
    <mergeCell ref="B45:C45"/>
    <mergeCell ref="B42:C42"/>
    <mergeCell ref="B53:C53"/>
    <mergeCell ref="B47:C47"/>
    <mergeCell ref="B48:C48"/>
    <mergeCell ref="E61:F61"/>
    <mergeCell ref="F41:H41"/>
    <mergeCell ref="F42:H42"/>
    <mergeCell ref="F43:H43"/>
    <mergeCell ref="F44:H44"/>
    <mergeCell ref="F45:H45"/>
    <mergeCell ref="E55:F55"/>
  </mergeCells>
  <phoneticPr fontId="17" type="noConversion"/>
  <conditionalFormatting sqref="C56:C60">
    <cfRule type="cellIs" dxfId="24" priority="5" stopIfTrue="1" operator="between">
      <formula>0</formula>
      <formula>1</formula>
    </cfRule>
  </conditionalFormatting>
  <conditionalFormatting sqref="C62:C65">
    <cfRule type="cellIs" dxfId="23" priority="1" stopIfTrue="1" operator="between">
      <formula>0</formula>
      <formula>1</formula>
    </cfRule>
  </conditionalFormatting>
  <conditionalFormatting sqref="E55">
    <cfRule type="expression" dxfId="22" priority="19" stopIfTrue="1">
      <formula>LEN($E$55)&gt;0</formula>
    </cfRule>
  </conditionalFormatting>
  <conditionalFormatting sqref="E61:F61">
    <cfRule type="expression" dxfId="21" priority="18" stopIfTrue="1">
      <formula>LEN($E$61)&gt;0</formula>
    </cfRule>
  </conditionalFormatting>
  <conditionalFormatting sqref="F41:F45">
    <cfRule type="expression" dxfId="20" priority="12" stopIfTrue="1">
      <formula>LEN(F41)&gt;0</formula>
    </cfRule>
  </conditionalFormatting>
  <dataValidations count="2">
    <dataValidation type="whole" allowBlank="1" showInputMessage="1" showErrorMessage="1" sqref="D41:E45">
      <formula1>0</formula1>
      <formula2>10000</formula2>
    </dataValidation>
    <dataValidation type="decimal" allowBlank="1" showInputMessage="1" showErrorMessage="1" sqref="C62:C65 C56:C60">
      <formula1>0</formula1>
      <formula2>1</formula2>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499984740745262"/>
  </sheetPr>
  <dimension ref="A2:G54"/>
  <sheetViews>
    <sheetView zoomScale="130" zoomScaleNormal="130" workbookViewId="0">
      <selection activeCell="C29" sqref="C29"/>
    </sheetView>
  </sheetViews>
  <sheetFormatPr baseColWidth="10" defaultColWidth="9.33203125" defaultRowHeight="15.2" customHeight="1" x14ac:dyDescent="0.2"/>
  <cols>
    <col min="1" max="1" width="35.5" customWidth="1"/>
    <col min="2" max="2" width="36.1640625" customWidth="1"/>
    <col min="3" max="3" width="30.5" style="47" customWidth="1"/>
    <col min="4" max="4" width="57.83203125" customWidth="1"/>
    <col min="5" max="5" width="9.33203125" customWidth="1"/>
    <col min="6" max="6" width="26.1640625" customWidth="1"/>
    <col min="7" max="7" width="4.1640625" customWidth="1"/>
    <col min="8" max="8" width="53.1640625" customWidth="1"/>
    <col min="9" max="256" width="12" customWidth="1"/>
  </cols>
  <sheetData>
    <row r="2" spans="1:7" ht="20.25" customHeight="1" x14ac:dyDescent="0.2">
      <c r="A2" s="246" t="s">
        <v>31</v>
      </c>
      <c r="B2" s="247"/>
      <c r="C2" s="247"/>
      <c r="D2" s="247"/>
    </row>
    <row r="3" spans="1:7" ht="53.25" customHeight="1" thickBot="1" x14ac:dyDescent="0.25">
      <c r="A3" s="4" t="s">
        <v>76</v>
      </c>
      <c r="B3" s="4" t="s">
        <v>77</v>
      </c>
      <c r="C3" s="46" t="s">
        <v>78</v>
      </c>
      <c r="D3" s="4" t="s">
        <v>79</v>
      </c>
      <c r="G3" s="5"/>
    </row>
    <row r="4" spans="1:7" ht="27" customHeight="1" thickBot="1" x14ac:dyDescent="0.25">
      <c r="A4" s="248" t="s">
        <v>80</v>
      </c>
      <c r="B4" s="141" t="s">
        <v>81</v>
      </c>
      <c r="C4" s="69"/>
      <c r="D4" s="35"/>
    </row>
    <row r="5" spans="1:7" ht="27" customHeight="1" thickBot="1" x14ac:dyDescent="0.25">
      <c r="A5" s="249"/>
      <c r="B5" s="142" t="s">
        <v>82</v>
      </c>
      <c r="C5" s="70"/>
      <c r="D5" s="35"/>
    </row>
    <row r="6" spans="1:7" ht="27" customHeight="1" thickBot="1" x14ac:dyDescent="0.25">
      <c r="A6" s="249"/>
      <c r="B6" s="142" t="s">
        <v>83</v>
      </c>
      <c r="C6" s="70">
        <v>0.2</v>
      </c>
      <c r="D6" s="35"/>
    </row>
    <row r="7" spans="1:7" ht="27" customHeight="1" thickBot="1" x14ac:dyDescent="0.25">
      <c r="A7" s="249"/>
      <c r="B7" s="142" t="s">
        <v>84</v>
      </c>
      <c r="C7" s="70">
        <v>0.4</v>
      </c>
      <c r="D7" s="35" t="s">
        <v>430</v>
      </c>
    </row>
    <row r="8" spans="1:7" ht="27" customHeight="1" thickBot="1" x14ac:dyDescent="0.25">
      <c r="A8" s="249"/>
      <c r="B8" s="142" t="s">
        <v>85</v>
      </c>
      <c r="C8" s="70">
        <v>0.3</v>
      </c>
      <c r="D8" s="35"/>
    </row>
    <row r="9" spans="1:7" ht="27" customHeight="1" thickBot="1" x14ac:dyDescent="0.25">
      <c r="A9" s="250"/>
      <c r="B9" s="143" t="s">
        <v>86</v>
      </c>
      <c r="C9" s="71">
        <v>0.1</v>
      </c>
      <c r="D9" s="35"/>
      <c r="F9" s="251" t="str">
        <f>IF(SUM(C4:C9)&gt;100%,"La sumatoria de Caracteristicas ECONOMICAS es mayor a 100%","")</f>
        <v/>
      </c>
      <c r="G9" s="251"/>
    </row>
    <row r="10" spans="1:7" ht="27" customHeight="1" thickBot="1" x14ac:dyDescent="0.25">
      <c r="A10" s="248" t="s">
        <v>87</v>
      </c>
      <c r="B10" s="144" t="s">
        <v>88</v>
      </c>
      <c r="C10" s="69"/>
      <c r="D10" s="35"/>
    </row>
    <row r="11" spans="1:7" ht="27" customHeight="1" thickBot="1" x14ac:dyDescent="0.25">
      <c r="A11" s="249"/>
      <c r="B11" s="144" t="s">
        <v>89</v>
      </c>
      <c r="C11" s="70">
        <v>0.6</v>
      </c>
      <c r="D11" s="36" t="s">
        <v>431</v>
      </c>
    </row>
    <row r="12" spans="1:7" ht="27" customHeight="1" thickBot="1" x14ac:dyDescent="0.25">
      <c r="A12" s="249"/>
      <c r="B12" s="144" t="s">
        <v>90</v>
      </c>
      <c r="C12" s="70">
        <v>0.3</v>
      </c>
      <c r="D12" s="35"/>
    </row>
    <row r="13" spans="1:7" ht="27" customHeight="1" thickBot="1" x14ac:dyDescent="0.25">
      <c r="A13" s="249"/>
      <c r="B13" s="144" t="s">
        <v>91</v>
      </c>
      <c r="C13" s="70"/>
      <c r="D13" s="35"/>
    </row>
    <row r="14" spans="1:7" ht="27" customHeight="1" thickBot="1" x14ac:dyDescent="0.25">
      <c r="A14" s="249"/>
      <c r="B14" s="144" t="s">
        <v>92</v>
      </c>
      <c r="C14" s="70"/>
      <c r="D14" s="35"/>
    </row>
    <row r="15" spans="1:7" ht="27" customHeight="1" thickBot="1" x14ac:dyDescent="0.25">
      <c r="A15" s="249"/>
      <c r="B15" s="144" t="s">
        <v>93</v>
      </c>
      <c r="C15" s="70"/>
      <c r="D15" s="35"/>
    </row>
    <row r="16" spans="1:7" ht="27" customHeight="1" thickBot="1" x14ac:dyDescent="0.25">
      <c r="A16" s="250"/>
      <c r="B16" s="144" t="s">
        <v>94</v>
      </c>
      <c r="C16" s="148">
        <v>0.1</v>
      </c>
      <c r="D16" s="35"/>
      <c r="F16" s="251" t="str">
        <f>IF(SUM(C10:C16)&gt;100%,"La sumatoria de Caracteristicas SOCIALES es mayor a 100%","")</f>
        <v/>
      </c>
      <c r="G16" s="251"/>
    </row>
    <row r="17" spans="1:7" ht="27" customHeight="1" thickBot="1" x14ac:dyDescent="0.25">
      <c r="A17" s="248" t="s">
        <v>95</v>
      </c>
      <c r="B17" s="141" t="s">
        <v>96</v>
      </c>
      <c r="C17" s="149"/>
      <c r="D17" s="35"/>
    </row>
    <row r="18" spans="1:7" ht="27" customHeight="1" thickBot="1" x14ac:dyDescent="0.25">
      <c r="A18" s="249"/>
      <c r="B18" s="141" t="s">
        <v>97</v>
      </c>
      <c r="C18" s="150">
        <v>0.03</v>
      </c>
      <c r="D18" s="35" t="s">
        <v>432</v>
      </c>
    </row>
    <row r="19" spans="1:7" ht="27" customHeight="1" thickBot="1" x14ac:dyDescent="0.25">
      <c r="A19" s="249"/>
      <c r="B19" s="141" t="s">
        <v>98</v>
      </c>
      <c r="C19" s="150"/>
      <c r="D19" s="35"/>
    </row>
    <row r="20" spans="1:7" ht="30.75" thickBot="1" x14ac:dyDescent="0.25">
      <c r="A20" s="249"/>
      <c r="B20" s="141" t="s">
        <v>99</v>
      </c>
      <c r="C20" s="150"/>
      <c r="D20" s="35"/>
    </row>
    <row r="21" spans="1:7" ht="27" customHeight="1" thickBot="1" x14ac:dyDescent="0.25">
      <c r="A21" s="249"/>
      <c r="B21" s="141" t="s">
        <v>100</v>
      </c>
      <c r="C21" s="150"/>
      <c r="D21" s="35"/>
    </row>
    <row r="22" spans="1:7" ht="27" customHeight="1" thickBot="1" x14ac:dyDescent="0.25">
      <c r="A22" s="250"/>
      <c r="B22" s="141" t="s">
        <v>101</v>
      </c>
      <c r="C22" s="148"/>
      <c r="D22" s="35"/>
      <c r="F22" s="252" t="str">
        <f>IF(SUM(C17:C22)&gt;100%,"La sumatoria de Caracteristicas CULTURALES es mayor a 100%","")</f>
        <v/>
      </c>
      <c r="G22" s="252"/>
    </row>
    <row r="23" spans="1:7" ht="27" customHeight="1" x14ac:dyDescent="0.25">
      <c r="A23" s="243" t="s">
        <v>102</v>
      </c>
      <c r="B23" s="144" t="s">
        <v>103</v>
      </c>
      <c r="C23" s="151"/>
      <c r="D23" s="145"/>
    </row>
    <row r="24" spans="1:7" ht="27" customHeight="1" x14ac:dyDescent="0.25">
      <c r="A24" s="244"/>
      <c r="B24" s="146" t="s">
        <v>104</v>
      </c>
      <c r="C24" s="152"/>
      <c r="D24" s="145"/>
    </row>
    <row r="25" spans="1:7" ht="27" customHeight="1" x14ac:dyDescent="0.25">
      <c r="A25" s="244"/>
      <c r="B25" s="146" t="s">
        <v>105</v>
      </c>
      <c r="C25" s="152">
        <v>0.97</v>
      </c>
      <c r="D25" s="145"/>
    </row>
    <row r="26" spans="1:7" ht="27" customHeight="1" x14ac:dyDescent="0.25">
      <c r="A26" s="244"/>
      <c r="B26" s="146" t="s">
        <v>98</v>
      </c>
      <c r="C26" s="152"/>
      <c r="D26" s="145"/>
    </row>
    <row r="27" spans="1:7" ht="45" x14ac:dyDescent="0.25">
      <c r="A27" s="244"/>
      <c r="B27" s="146" t="s">
        <v>106</v>
      </c>
      <c r="C27" s="152"/>
      <c r="D27" s="145"/>
    </row>
    <row r="28" spans="1:7" ht="27" customHeight="1" x14ac:dyDescent="0.25">
      <c r="A28" s="244"/>
      <c r="B28" s="146" t="s">
        <v>100</v>
      </c>
      <c r="C28" s="152"/>
      <c r="D28" s="145"/>
    </row>
    <row r="29" spans="1:7" ht="27" customHeight="1" x14ac:dyDescent="0.25">
      <c r="A29" s="244"/>
      <c r="B29" s="146" t="s">
        <v>97</v>
      </c>
      <c r="C29" s="152">
        <v>0.03</v>
      </c>
      <c r="D29" s="145"/>
    </row>
    <row r="30" spans="1:7" ht="27" customHeight="1" x14ac:dyDescent="0.25">
      <c r="A30" s="244"/>
      <c r="B30" s="146" t="s">
        <v>107</v>
      </c>
      <c r="C30" s="152"/>
      <c r="D30" s="145"/>
    </row>
    <row r="31" spans="1:7" ht="45" x14ac:dyDescent="0.25">
      <c r="A31" s="244"/>
      <c r="B31" s="146" t="s">
        <v>108</v>
      </c>
      <c r="C31" s="152"/>
      <c r="D31" s="145"/>
    </row>
    <row r="32" spans="1:7" ht="45" x14ac:dyDescent="0.25">
      <c r="A32" s="244"/>
      <c r="B32" s="146" t="s">
        <v>109</v>
      </c>
      <c r="C32" s="152"/>
      <c r="D32" s="145"/>
    </row>
    <row r="33" spans="1:7" ht="27" customHeight="1" x14ac:dyDescent="0.25">
      <c r="A33" s="244"/>
      <c r="B33" s="146" t="s">
        <v>110</v>
      </c>
      <c r="C33" s="152"/>
      <c r="D33" s="145"/>
    </row>
    <row r="34" spans="1:7" ht="30" x14ac:dyDescent="0.25">
      <c r="A34" s="244"/>
      <c r="B34" s="146" t="s">
        <v>111</v>
      </c>
      <c r="C34" s="152"/>
      <c r="D34" s="145"/>
    </row>
    <row r="35" spans="1:7" ht="30" x14ac:dyDescent="0.25">
      <c r="A35" s="244"/>
      <c r="B35" s="146" t="s">
        <v>112</v>
      </c>
      <c r="C35" s="152"/>
      <c r="D35" s="145"/>
    </row>
    <row r="36" spans="1:7" ht="30" x14ac:dyDescent="0.25">
      <c r="A36" s="244"/>
      <c r="B36" s="146" t="s">
        <v>113</v>
      </c>
      <c r="C36" s="152"/>
      <c r="D36" s="145"/>
    </row>
    <row r="37" spans="1:7" ht="30" x14ac:dyDescent="0.25">
      <c r="A37" s="244"/>
      <c r="B37" s="146" t="s">
        <v>114</v>
      </c>
      <c r="C37" s="152"/>
      <c r="D37" s="145"/>
    </row>
    <row r="38" spans="1:7" ht="45" x14ac:dyDescent="0.25">
      <c r="A38" s="244"/>
      <c r="B38" s="146" t="s">
        <v>115</v>
      </c>
      <c r="C38" s="152"/>
      <c r="D38" s="145"/>
    </row>
    <row r="39" spans="1:7" ht="30.75" thickBot="1" x14ac:dyDescent="0.3">
      <c r="A39" s="245"/>
      <c r="B39" s="147" t="s">
        <v>116</v>
      </c>
      <c r="C39" s="153"/>
      <c r="D39" s="145"/>
      <c r="F39" s="242" t="str">
        <f>IF(SUM(C23:C39)&gt;100%,"La sumatoria de Poblacion ATENDIDA es mayor a 100%","")</f>
        <v/>
      </c>
      <c r="G39" s="242"/>
    </row>
    <row r="45" spans="1:7" ht="15.2" customHeight="1" x14ac:dyDescent="0.2">
      <c r="A45" s="34" t="s">
        <v>117</v>
      </c>
      <c r="B45" s="34"/>
    </row>
    <row r="47" spans="1:7" ht="15.2" customHeight="1" thickBot="1" x14ac:dyDescent="0.25">
      <c r="A47" s="12" t="s">
        <v>118</v>
      </c>
      <c r="B47" s="13" t="s">
        <v>119</v>
      </c>
    </row>
    <row r="48" spans="1:7" ht="29.25" customHeight="1" thickBot="1" x14ac:dyDescent="0.25">
      <c r="A48" s="11" t="s">
        <v>88</v>
      </c>
      <c r="B48" s="14" t="s">
        <v>120</v>
      </c>
    </row>
    <row r="49" spans="1:2" ht="35.25" customHeight="1" thickBot="1" x14ac:dyDescent="0.25">
      <c r="A49" s="11" t="s">
        <v>89</v>
      </c>
      <c r="B49" s="14" t="s">
        <v>121</v>
      </c>
    </row>
    <row r="50" spans="1:2" ht="34.5" thickBot="1" x14ac:dyDescent="0.25">
      <c r="A50" s="11" t="s">
        <v>90</v>
      </c>
      <c r="B50" s="14" t="s">
        <v>122</v>
      </c>
    </row>
    <row r="51" spans="1:2" ht="45.75" thickBot="1" x14ac:dyDescent="0.25">
      <c r="A51" s="11" t="s">
        <v>91</v>
      </c>
      <c r="B51" s="14" t="s">
        <v>123</v>
      </c>
    </row>
    <row r="52" spans="1:2" ht="35.25" customHeight="1" thickBot="1" x14ac:dyDescent="0.25">
      <c r="A52" s="11" t="s">
        <v>92</v>
      </c>
      <c r="B52" s="14" t="s">
        <v>124</v>
      </c>
    </row>
    <row r="53" spans="1:2" ht="35.25" customHeight="1" thickBot="1" x14ac:dyDescent="0.25">
      <c r="A53" s="11" t="s">
        <v>93</v>
      </c>
      <c r="B53" s="14" t="s">
        <v>125</v>
      </c>
    </row>
    <row r="54" spans="1:2" ht="35.25" customHeight="1" x14ac:dyDescent="0.2">
      <c r="A54" s="11" t="s">
        <v>94</v>
      </c>
      <c r="B54" s="14" t="s">
        <v>126</v>
      </c>
    </row>
  </sheetData>
  <sheetProtection password="CC5C" sheet="1" selectLockedCells="1"/>
  <mergeCells count="9">
    <mergeCell ref="F39:G39"/>
    <mergeCell ref="A23:A39"/>
    <mergeCell ref="A2:D2"/>
    <mergeCell ref="A4:A9"/>
    <mergeCell ref="A10:A16"/>
    <mergeCell ref="A17:A22"/>
    <mergeCell ref="F9:G9"/>
    <mergeCell ref="F16:G16"/>
    <mergeCell ref="F22:G22"/>
  </mergeCells>
  <phoneticPr fontId="17" type="noConversion"/>
  <conditionalFormatting sqref="C4:C39">
    <cfRule type="cellIs" priority="1" stopIfTrue="1" operator="between">
      <formula>0</formula>
      <formula>1</formula>
    </cfRule>
  </conditionalFormatting>
  <conditionalFormatting sqref="F9:G9">
    <cfRule type="expression" dxfId="19" priority="14" stopIfTrue="1">
      <formula>LEN($F$9)&gt;0</formula>
    </cfRule>
  </conditionalFormatting>
  <conditionalFormatting sqref="F16:G16">
    <cfRule type="expression" dxfId="18" priority="13" stopIfTrue="1">
      <formula>LEN($F$16)&gt;0</formula>
    </cfRule>
  </conditionalFormatting>
  <conditionalFormatting sqref="F22:G22">
    <cfRule type="expression" dxfId="17" priority="15" stopIfTrue="1">
      <formula>LEN($F$22)&gt;0</formula>
    </cfRule>
  </conditionalFormatting>
  <conditionalFormatting sqref="F39:G39">
    <cfRule type="expression" dxfId="16" priority="16" stopIfTrue="1">
      <formula>LEN($F$39)&gt;0</formula>
    </cfRule>
  </conditionalFormatting>
  <dataValidations count="2">
    <dataValidation type="custom" allowBlank="1" showInputMessage="1" showErrorMessage="1" sqref="F9">
      <formula1>F9&lt;&gt;""</formula1>
    </dataValidation>
    <dataValidation type="decimal" allowBlank="1" showInputMessage="1" showErrorMessage="1" error="no puede se superior al 100%" sqref="C4:C39">
      <formula1>0</formula1>
      <formula2>1</formula2>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1:AA210"/>
  <sheetViews>
    <sheetView topLeftCell="A14" zoomScale="87" zoomScaleNormal="87" workbookViewId="0">
      <selection activeCell="Y85" sqref="Y85"/>
    </sheetView>
  </sheetViews>
  <sheetFormatPr baseColWidth="10" defaultColWidth="9.33203125" defaultRowHeight="12.75" x14ac:dyDescent="0.2"/>
  <cols>
    <col min="1" max="1" width="21.83203125" style="18" customWidth="1"/>
    <col min="2" max="2" width="23.5" style="18" customWidth="1"/>
    <col min="3" max="3" width="46.5" style="97" customWidth="1"/>
    <col min="4" max="4" width="28.83203125" style="18" customWidth="1"/>
    <col min="5" max="5" width="62.83203125" style="18" customWidth="1"/>
    <col min="6" max="7" width="37.1640625" style="18" customWidth="1"/>
    <col min="8" max="8" width="39.6640625" style="18" customWidth="1"/>
    <col min="9" max="9" width="36.1640625" style="18" customWidth="1"/>
    <col min="10" max="13" width="14.5" style="18" customWidth="1"/>
    <col min="14" max="14" width="25.33203125" style="18" customWidth="1"/>
    <col min="15" max="15" width="27.6640625" style="18" customWidth="1"/>
    <col min="16" max="16" width="12" style="18" customWidth="1"/>
    <col min="17" max="17" width="23.6640625" style="18" hidden="1" customWidth="1"/>
    <col min="18" max="23" width="0" style="18" hidden="1" customWidth="1"/>
    <col min="24" max="256" width="12" style="18" customWidth="1"/>
    <col min="257" max="16384" width="9.33203125" style="18"/>
  </cols>
  <sheetData>
    <row r="1" spans="1:27" ht="14.25" customHeight="1" x14ac:dyDescent="0.2"/>
    <row r="2" spans="1:27" s="19" customFormat="1" ht="23.25" customHeight="1" x14ac:dyDescent="0.2">
      <c r="A2" s="258" t="s">
        <v>127</v>
      </c>
      <c r="B2" s="258"/>
      <c r="C2" s="258"/>
      <c r="D2" s="258"/>
      <c r="E2" s="258"/>
      <c r="F2" s="258"/>
      <c r="G2" s="258"/>
      <c r="H2" s="258"/>
      <c r="I2" s="258"/>
      <c r="J2" s="258"/>
      <c r="K2" s="258"/>
      <c r="L2" s="258"/>
      <c r="M2" s="258"/>
      <c r="N2" s="258"/>
      <c r="O2" s="258"/>
      <c r="P2" s="18"/>
      <c r="Q2" s="18"/>
      <c r="R2" s="18"/>
      <c r="S2" s="18"/>
      <c r="T2" s="18"/>
      <c r="U2" s="18"/>
      <c r="V2" s="18"/>
      <c r="W2" s="18"/>
      <c r="X2" s="18"/>
      <c r="Y2" s="18"/>
      <c r="Z2" s="18"/>
      <c r="AA2" s="18"/>
    </row>
    <row r="3" spans="1:27" s="19" customFormat="1" ht="36.75" customHeight="1" x14ac:dyDescent="0.2">
      <c r="A3" s="139"/>
      <c r="B3" s="139"/>
      <c r="C3" s="98"/>
      <c r="D3" s="139"/>
      <c r="E3" s="139"/>
      <c r="F3" s="139"/>
      <c r="G3" s="139"/>
      <c r="H3" s="139"/>
      <c r="I3" s="139"/>
      <c r="J3" s="262" t="s">
        <v>128</v>
      </c>
      <c r="K3" s="262"/>
      <c r="L3" s="262"/>
      <c r="M3" s="262"/>
      <c r="N3" s="262"/>
      <c r="O3" s="262"/>
      <c r="P3" s="18"/>
      <c r="Q3" s="18"/>
      <c r="R3" s="18"/>
      <c r="S3" s="18"/>
      <c r="T3" s="18"/>
      <c r="U3" s="18"/>
      <c r="V3" s="18"/>
      <c r="W3" s="18"/>
      <c r="X3" s="18"/>
      <c r="Y3" s="18"/>
      <c r="Z3" s="18"/>
      <c r="AA3" s="18"/>
    </row>
    <row r="4" spans="1:27" ht="66.75" customHeight="1" thickBot="1" x14ac:dyDescent="0.25">
      <c r="A4" s="273" t="s">
        <v>129</v>
      </c>
      <c r="B4" s="274"/>
      <c r="C4" s="99"/>
      <c r="D4" s="138" t="s">
        <v>130</v>
      </c>
      <c r="E4" s="275" t="s">
        <v>131</v>
      </c>
      <c r="F4" s="280" t="s">
        <v>132</v>
      </c>
      <c r="G4" s="280"/>
      <c r="H4" s="280"/>
      <c r="I4" s="280"/>
      <c r="J4" s="270" t="s">
        <v>133</v>
      </c>
      <c r="K4" s="271"/>
      <c r="L4" s="271"/>
      <c r="M4" s="272"/>
      <c r="N4" s="278" t="s">
        <v>134</v>
      </c>
      <c r="O4" s="266" t="s">
        <v>135</v>
      </c>
      <c r="Q4" s="22" t="s">
        <v>136</v>
      </c>
    </row>
    <row r="5" spans="1:27" s="28" customFormat="1" ht="68.25" customHeight="1" thickBot="1" x14ac:dyDescent="0.25">
      <c r="A5" s="38" t="s">
        <v>137</v>
      </c>
      <c r="B5" s="103" t="s">
        <v>138</v>
      </c>
      <c r="C5" s="135" t="s">
        <v>139</v>
      </c>
      <c r="D5" s="134" t="s">
        <v>140</v>
      </c>
      <c r="E5" s="276"/>
      <c r="F5" s="73" t="s">
        <v>141</v>
      </c>
      <c r="G5" s="74" t="s">
        <v>142</v>
      </c>
      <c r="H5" s="39" t="s">
        <v>143</v>
      </c>
      <c r="I5" s="40" t="s">
        <v>144</v>
      </c>
      <c r="J5" s="160" t="s">
        <v>145</v>
      </c>
      <c r="K5" s="161" t="s">
        <v>146</v>
      </c>
      <c r="L5" s="161" t="s">
        <v>147</v>
      </c>
      <c r="M5" s="41" t="s">
        <v>148</v>
      </c>
      <c r="N5" s="279"/>
      <c r="O5" s="267"/>
    </row>
    <row r="6" spans="1:27" ht="72.75" customHeight="1" x14ac:dyDescent="0.2">
      <c r="A6" s="263" t="s">
        <v>149</v>
      </c>
      <c r="B6" s="268" t="s">
        <v>150</v>
      </c>
      <c r="C6" s="95" t="s">
        <v>151</v>
      </c>
      <c r="D6" s="23">
        <v>4</v>
      </c>
      <c r="E6" s="107" t="s">
        <v>516</v>
      </c>
      <c r="F6" s="108" t="s">
        <v>267</v>
      </c>
      <c r="G6" s="108" t="s">
        <v>272</v>
      </c>
      <c r="H6" s="108"/>
      <c r="I6" s="108"/>
      <c r="J6" s="25">
        <v>4</v>
      </c>
      <c r="K6" s="25">
        <v>4</v>
      </c>
      <c r="L6" s="25">
        <v>4</v>
      </c>
      <c r="M6" s="33">
        <v>12</v>
      </c>
      <c r="N6" s="31"/>
      <c r="O6" s="29">
        <v>1</v>
      </c>
      <c r="Q6" s="26" t="str">
        <f>IF(O6&gt;0,+F6,"")</f>
        <v>APOYO DIRECTIVO EN LA GESTION PEDAGOGICA</v>
      </c>
    </row>
    <row r="7" spans="1:27" ht="99" customHeight="1" x14ac:dyDescent="0.2">
      <c r="A7" s="264"/>
      <c r="B7" s="269"/>
      <c r="C7" s="96" t="s">
        <v>152</v>
      </c>
      <c r="D7" s="23">
        <v>4</v>
      </c>
      <c r="E7" s="64" t="s">
        <v>517</v>
      </c>
      <c r="F7" s="24" t="s">
        <v>271</v>
      </c>
      <c r="G7" s="24" t="s">
        <v>268</v>
      </c>
      <c r="H7" s="24"/>
      <c r="I7" s="24"/>
      <c r="J7" s="25">
        <v>4</v>
      </c>
      <c r="K7" s="25">
        <v>4</v>
      </c>
      <c r="L7" s="25">
        <v>4</v>
      </c>
      <c r="M7" s="33">
        <v>12</v>
      </c>
      <c r="N7" s="31"/>
      <c r="O7" s="18">
        <v>3</v>
      </c>
      <c r="Q7" s="26" t="str">
        <f>IF(O16&gt;0,+F7,"")</f>
        <v>CLARIDAD EN LA PROYECCION DEL E.E. AL CONTEXTO</v>
      </c>
    </row>
    <row r="8" spans="1:27" ht="99" customHeight="1" x14ac:dyDescent="0.2">
      <c r="A8" s="264"/>
      <c r="B8" s="269"/>
      <c r="C8" s="96" t="s">
        <v>153</v>
      </c>
      <c r="D8" s="23">
        <v>4</v>
      </c>
      <c r="E8" s="64" t="s">
        <v>518</v>
      </c>
      <c r="F8" s="24"/>
      <c r="G8" s="24"/>
      <c r="H8" s="24" t="s">
        <v>267</v>
      </c>
      <c r="I8" s="24" t="s">
        <v>268</v>
      </c>
      <c r="J8" s="25">
        <v>4</v>
      </c>
      <c r="K8" s="25">
        <v>4</v>
      </c>
      <c r="L8" s="25">
        <v>4</v>
      </c>
      <c r="M8" s="33">
        <v>12</v>
      </c>
      <c r="N8" s="31"/>
      <c r="O8" s="29">
        <v>2</v>
      </c>
      <c r="Q8" s="26">
        <f t="shared" ref="Q8:Q89" si="0">IF(O8&gt;0,+F8,"")</f>
        <v>0</v>
      </c>
    </row>
    <row r="9" spans="1:27" ht="45" customHeight="1" x14ac:dyDescent="0.2">
      <c r="A9" s="264"/>
      <c r="B9" s="269"/>
      <c r="C9" s="96" t="s">
        <v>154</v>
      </c>
      <c r="D9" s="23">
        <v>1</v>
      </c>
      <c r="E9" s="64" t="s">
        <v>409</v>
      </c>
      <c r="F9" s="24" t="s">
        <v>282</v>
      </c>
      <c r="G9" s="24" t="s">
        <v>277</v>
      </c>
      <c r="H9" s="24"/>
      <c r="I9" s="24"/>
      <c r="J9" s="25">
        <v>1</v>
      </c>
      <c r="K9" s="25">
        <v>1</v>
      </c>
      <c r="L9" s="25">
        <v>1</v>
      </c>
      <c r="M9" s="33">
        <v>3</v>
      </c>
      <c r="N9" s="31"/>
      <c r="O9" s="29">
        <v>6</v>
      </c>
      <c r="Q9" s="26" t="str">
        <f t="shared" si="0"/>
        <v>MECANISCMOS DE COMUNICACION DEBILITADOS</v>
      </c>
    </row>
    <row r="10" spans="1:27" ht="84" customHeight="1" x14ac:dyDescent="0.2">
      <c r="A10" s="264"/>
      <c r="B10" s="268" t="s">
        <v>155</v>
      </c>
      <c r="C10" s="95" t="s">
        <v>156</v>
      </c>
      <c r="D10" s="23">
        <v>4</v>
      </c>
      <c r="E10" s="64" t="s">
        <v>519</v>
      </c>
      <c r="F10" s="24" t="s">
        <v>278</v>
      </c>
      <c r="G10" s="24" t="s">
        <v>268</v>
      </c>
      <c r="H10" s="24"/>
      <c r="I10" s="24"/>
      <c r="J10" s="25">
        <v>4</v>
      </c>
      <c r="K10" s="25">
        <v>4</v>
      </c>
      <c r="L10" s="25">
        <v>4</v>
      </c>
      <c r="M10" s="33">
        <v>12</v>
      </c>
      <c r="N10" s="31"/>
      <c r="O10" s="29">
        <v>5</v>
      </c>
      <c r="Q10" s="26" t="str">
        <f t="shared" si="0"/>
        <v>DEBILES MECANISMOS DE PARTICIPACION Y CONVIVENCIA</v>
      </c>
    </row>
    <row r="11" spans="1:27" ht="71.25" customHeight="1" x14ac:dyDescent="0.2">
      <c r="A11" s="264"/>
      <c r="B11" s="268"/>
      <c r="C11" s="96" t="s">
        <v>157</v>
      </c>
      <c r="D11" s="23">
        <v>4</v>
      </c>
      <c r="E11" s="64" t="s">
        <v>520</v>
      </c>
      <c r="F11" s="24"/>
      <c r="G11" s="24"/>
      <c r="H11" s="24" t="s">
        <v>271</v>
      </c>
      <c r="I11" s="24" t="s">
        <v>270</v>
      </c>
      <c r="J11" s="25">
        <v>4</v>
      </c>
      <c r="K11" s="25">
        <v>4</v>
      </c>
      <c r="L11" s="25">
        <v>4</v>
      </c>
      <c r="M11" s="33">
        <v>12</v>
      </c>
      <c r="N11" s="31"/>
      <c r="O11" s="29">
        <v>4</v>
      </c>
      <c r="Q11" s="26">
        <f t="shared" si="0"/>
        <v>0</v>
      </c>
    </row>
    <row r="12" spans="1:27" ht="28.5" customHeight="1" x14ac:dyDescent="0.2">
      <c r="A12" s="264"/>
      <c r="B12" s="268"/>
      <c r="C12" s="96" t="s">
        <v>158</v>
      </c>
      <c r="D12" s="23">
        <v>4</v>
      </c>
      <c r="E12" s="64" t="s">
        <v>521</v>
      </c>
      <c r="F12" s="24"/>
      <c r="G12" s="24"/>
      <c r="H12" s="24" t="s">
        <v>285</v>
      </c>
      <c r="I12" s="24" t="s">
        <v>270</v>
      </c>
      <c r="J12" s="25">
        <v>4</v>
      </c>
      <c r="K12" s="25">
        <v>4</v>
      </c>
      <c r="L12" s="25">
        <v>4</v>
      </c>
      <c r="M12" s="33">
        <v>12</v>
      </c>
      <c r="N12" s="31"/>
      <c r="O12" s="29"/>
      <c r="Q12" s="26" t="str">
        <f t="shared" si="0"/>
        <v/>
      </c>
    </row>
    <row r="13" spans="1:27" ht="98.25" customHeight="1" x14ac:dyDescent="0.2">
      <c r="A13" s="264"/>
      <c r="B13" s="268"/>
      <c r="C13" s="96" t="s">
        <v>159</v>
      </c>
      <c r="D13" s="23">
        <v>3</v>
      </c>
      <c r="E13" s="64" t="s">
        <v>492</v>
      </c>
      <c r="F13" s="24" t="s">
        <v>267</v>
      </c>
      <c r="G13" s="24" t="s">
        <v>270</v>
      </c>
      <c r="H13" s="24"/>
      <c r="I13" s="24"/>
      <c r="J13" s="25">
        <v>3</v>
      </c>
      <c r="K13" s="25">
        <v>4</v>
      </c>
      <c r="L13" s="25">
        <v>3</v>
      </c>
      <c r="M13" s="33">
        <v>10</v>
      </c>
      <c r="N13" s="31"/>
      <c r="O13" s="29">
        <v>5</v>
      </c>
      <c r="Q13" s="26"/>
    </row>
    <row r="14" spans="1:27" ht="69" customHeight="1" x14ac:dyDescent="0.2">
      <c r="A14" s="264"/>
      <c r="B14" s="268"/>
      <c r="C14" s="96" t="s">
        <v>160</v>
      </c>
      <c r="D14" s="23">
        <v>3</v>
      </c>
      <c r="E14" s="64" t="s">
        <v>522</v>
      </c>
      <c r="F14" s="24"/>
      <c r="G14" s="24"/>
      <c r="H14" s="24" t="s">
        <v>284</v>
      </c>
      <c r="I14" s="24" t="s">
        <v>272</v>
      </c>
      <c r="J14" s="25">
        <v>3</v>
      </c>
      <c r="K14" s="25">
        <v>3</v>
      </c>
      <c r="L14" s="25">
        <v>4</v>
      </c>
      <c r="M14" s="33">
        <v>10</v>
      </c>
      <c r="N14" s="31"/>
      <c r="O14" s="29"/>
      <c r="Q14" s="26"/>
    </row>
    <row r="15" spans="1:27" ht="58.5" customHeight="1" x14ac:dyDescent="0.2">
      <c r="A15" s="264"/>
      <c r="B15" s="268" t="s">
        <v>161</v>
      </c>
      <c r="C15" s="100" t="s">
        <v>162</v>
      </c>
      <c r="D15" s="23">
        <v>3</v>
      </c>
      <c r="E15" s="64" t="s">
        <v>493</v>
      </c>
      <c r="F15" s="24"/>
      <c r="G15" s="24"/>
      <c r="H15" s="24" t="s">
        <v>271</v>
      </c>
      <c r="I15" s="24" t="s">
        <v>270</v>
      </c>
      <c r="J15" s="25">
        <v>3</v>
      </c>
      <c r="K15" s="25">
        <v>4</v>
      </c>
      <c r="L15" s="25">
        <v>3</v>
      </c>
      <c r="M15" s="33">
        <v>10</v>
      </c>
      <c r="N15" s="31"/>
      <c r="O15" s="29"/>
      <c r="Q15" s="26"/>
    </row>
    <row r="16" spans="1:27" ht="56.25" customHeight="1" x14ac:dyDescent="0.2">
      <c r="A16" s="264"/>
      <c r="B16" s="268"/>
      <c r="C16" s="101" t="s">
        <v>163</v>
      </c>
      <c r="D16" s="23">
        <v>4</v>
      </c>
      <c r="E16" s="64" t="s">
        <v>523</v>
      </c>
      <c r="F16" s="24" t="s">
        <v>267</v>
      </c>
      <c r="G16" s="24" t="s">
        <v>277</v>
      </c>
      <c r="H16" s="24"/>
      <c r="I16" s="24"/>
      <c r="J16" s="25">
        <v>4</v>
      </c>
      <c r="K16" s="25">
        <v>3</v>
      </c>
      <c r="L16" s="25">
        <v>3</v>
      </c>
      <c r="M16" s="33">
        <v>10</v>
      </c>
      <c r="N16" s="31"/>
      <c r="O16" s="29">
        <v>2</v>
      </c>
      <c r="Q16" s="26"/>
    </row>
    <row r="17" spans="1:17" ht="60" customHeight="1" x14ac:dyDescent="0.2">
      <c r="A17" s="264"/>
      <c r="B17" s="268"/>
      <c r="C17" s="101" t="s">
        <v>164</v>
      </c>
      <c r="D17" s="23">
        <v>2</v>
      </c>
      <c r="E17" s="64" t="s">
        <v>524</v>
      </c>
      <c r="F17" s="24" t="s">
        <v>282</v>
      </c>
      <c r="G17" s="24" t="s">
        <v>277</v>
      </c>
      <c r="H17" s="24"/>
      <c r="I17" s="24"/>
      <c r="J17" s="25">
        <v>2</v>
      </c>
      <c r="K17" s="25">
        <v>3</v>
      </c>
      <c r="L17" s="25">
        <v>2</v>
      </c>
      <c r="M17" s="33">
        <v>7</v>
      </c>
      <c r="N17" s="31"/>
      <c r="O17" s="29"/>
      <c r="Q17" s="26"/>
    </row>
    <row r="18" spans="1:17" ht="42.75" customHeight="1" x14ac:dyDescent="0.2">
      <c r="A18" s="264"/>
      <c r="B18" s="268"/>
      <c r="C18" s="101" t="s">
        <v>165</v>
      </c>
      <c r="D18" s="23">
        <v>3</v>
      </c>
      <c r="E18" s="64" t="s">
        <v>496</v>
      </c>
      <c r="F18" s="24" t="s">
        <v>282</v>
      </c>
      <c r="G18" s="24" t="s">
        <v>277</v>
      </c>
      <c r="H18" s="24"/>
      <c r="I18" s="24"/>
      <c r="J18" s="25">
        <v>2</v>
      </c>
      <c r="K18" s="25">
        <v>3</v>
      </c>
      <c r="L18" s="25">
        <v>2</v>
      </c>
      <c r="M18" s="33">
        <v>7</v>
      </c>
      <c r="N18" s="31"/>
      <c r="O18" s="29"/>
      <c r="Q18" s="26"/>
    </row>
    <row r="19" spans="1:17" ht="69.75" customHeight="1" x14ac:dyDescent="0.2">
      <c r="A19" s="264"/>
      <c r="B19" s="268"/>
      <c r="C19" s="101" t="s">
        <v>166</v>
      </c>
      <c r="D19" s="23">
        <v>2</v>
      </c>
      <c r="E19" s="64" t="s">
        <v>525</v>
      </c>
      <c r="F19" s="24" t="s">
        <v>282</v>
      </c>
      <c r="G19" s="24" t="s">
        <v>277</v>
      </c>
      <c r="H19" s="24"/>
      <c r="I19" s="24"/>
      <c r="J19" s="25">
        <v>2</v>
      </c>
      <c r="K19" s="25">
        <v>3</v>
      </c>
      <c r="L19" s="25">
        <v>2</v>
      </c>
      <c r="M19" s="33">
        <v>7</v>
      </c>
      <c r="N19" s="31"/>
      <c r="O19" s="29"/>
      <c r="Q19" s="26"/>
    </row>
    <row r="20" spans="1:17" ht="69.75" customHeight="1" thickBot="1" x14ac:dyDescent="0.25">
      <c r="A20" s="264"/>
      <c r="B20" s="268"/>
      <c r="C20" s="101" t="s">
        <v>167</v>
      </c>
      <c r="D20" s="23">
        <v>2</v>
      </c>
      <c r="E20" s="168" t="s">
        <v>526</v>
      </c>
      <c r="F20" s="136" t="s">
        <v>280</v>
      </c>
      <c r="G20" s="136" t="s">
        <v>277</v>
      </c>
      <c r="H20" s="136"/>
      <c r="I20" s="136"/>
      <c r="J20" s="25">
        <v>3</v>
      </c>
      <c r="K20" s="25">
        <v>3</v>
      </c>
      <c r="L20" s="25">
        <v>3</v>
      </c>
      <c r="M20" s="33">
        <v>9</v>
      </c>
      <c r="N20" s="31"/>
      <c r="O20" s="29">
        <v>10</v>
      </c>
      <c r="Q20" s="26"/>
    </row>
    <row r="21" spans="1:17" ht="44.25" customHeight="1" x14ac:dyDescent="0.2">
      <c r="A21" s="264"/>
      <c r="B21" s="268"/>
      <c r="C21" s="101" t="s">
        <v>168</v>
      </c>
      <c r="D21" s="23">
        <v>3</v>
      </c>
      <c r="E21" s="64" t="s">
        <v>527</v>
      </c>
      <c r="F21" s="42" t="s">
        <v>282</v>
      </c>
      <c r="G21" s="42" t="s">
        <v>277</v>
      </c>
      <c r="H21" s="42"/>
      <c r="I21" s="42"/>
      <c r="J21" s="25">
        <v>4</v>
      </c>
      <c r="K21" s="25">
        <v>3</v>
      </c>
      <c r="L21" s="25">
        <v>3</v>
      </c>
      <c r="M21" s="33">
        <v>10</v>
      </c>
      <c r="N21" s="31"/>
      <c r="O21" s="29">
        <v>3</v>
      </c>
      <c r="Q21" s="26"/>
    </row>
    <row r="22" spans="1:17" ht="55.5" customHeight="1" x14ac:dyDescent="0.2">
      <c r="A22" s="264"/>
      <c r="B22" s="268"/>
      <c r="C22" s="101" t="s">
        <v>169</v>
      </c>
      <c r="D22" s="23">
        <v>2</v>
      </c>
      <c r="E22" s="64" t="s">
        <v>528</v>
      </c>
      <c r="F22" s="24" t="s">
        <v>282</v>
      </c>
      <c r="G22" s="24" t="s">
        <v>277</v>
      </c>
      <c r="H22" s="24"/>
      <c r="I22" s="24"/>
      <c r="J22" s="25">
        <v>3</v>
      </c>
      <c r="K22" s="25">
        <v>3</v>
      </c>
      <c r="L22" s="25">
        <v>3</v>
      </c>
      <c r="M22" s="33">
        <v>9</v>
      </c>
      <c r="N22" s="31"/>
      <c r="O22" s="29">
        <v>7</v>
      </c>
      <c r="Q22" s="26"/>
    </row>
    <row r="23" spans="1:17" ht="46.5" customHeight="1" x14ac:dyDescent="0.2">
      <c r="A23" s="264"/>
      <c r="B23" s="268" t="s">
        <v>170</v>
      </c>
      <c r="C23" s="95" t="s">
        <v>171</v>
      </c>
      <c r="D23" s="23">
        <v>3</v>
      </c>
      <c r="E23" s="64" t="s">
        <v>494</v>
      </c>
      <c r="F23" s="24"/>
      <c r="G23" s="24"/>
      <c r="H23" s="24" t="s">
        <v>267</v>
      </c>
      <c r="I23" s="24" t="s">
        <v>268</v>
      </c>
      <c r="J23" s="25">
        <v>1</v>
      </c>
      <c r="K23" s="25">
        <v>1</v>
      </c>
      <c r="L23" s="25">
        <v>1</v>
      </c>
      <c r="M23" s="33">
        <v>3</v>
      </c>
      <c r="N23" s="31"/>
      <c r="O23" s="29"/>
      <c r="Q23" s="26" t="str">
        <f t="shared" si="0"/>
        <v/>
      </c>
    </row>
    <row r="24" spans="1:17" ht="60" customHeight="1" x14ac:dyDescent="0.2">
      <c r="A24" s="264"/>
      <c r="B24" s="269"/>
      <c r="C24" s="96" t="s">
        <v>172</v>
      </c>
      <c r="D24" s="23">
        <v>4</v>
      </c>
      <c r="E24" s="64" t="s">
        <v>529</v>
      </c>
      <c r="F24" s="24"/>
      <c r="G24" s="24"/>
      <c r="H24" s="24" t="s">
        <v>267</v>
      </c>
      <c r="I24" s="24" t="s">
        <v>270</v>
      </c>
      <c r="J24" s="25">
        <v>1</v>
      </c>
      <c r="K24" s="25">
        <v>1</v>
      </c>
      <c r="L24" s="25">
        <v>1</v>
      </c>
      <c r="M24" s="33">
        <v>3</v>
      </c>
      <c r="N24" s="31"/>
      <c r="O24" s="29"/>
      <c r="Q24" s="26" t="str">
        <f t="shared" si="0"/>
        <v/>
      </c>
    </row>
    <row r="25" spans="1:17" ht="57" customHeight="1" x14ac:dyDescent="0.2">
      <c r="A25" s="264"/>
      <c r="B25" s="269"/>
      <c r="C25" s="96" t="s">
        <v>173</v>
      </c>
      <c r="D25" s="23">
        <v>3</v>
      </c>
      <c r="E25" s="64" t="s">
        <v>495</v>
      </c>
      <c r="F25" s="24"/>
      <c r="G25" s="24"/>
      <c r="H25" s="24" t="s">
        <v>271</v>
      </c>
      <c r="I25" s="24" t="s">
        <v>272</v>
      </c>
      <c r="J25" s="25">
        <v>1</v>
      </c>
      <c r="K25" s="25">
        <v>1</v>
      </c>
      <c r="L25" s="25">
        <v>1</v>
      </c>
      <c r="M25" s="33">
        <v>3</v>
      </c>
      <c r="N25" s="31"/>
      <c r="O25" s="29"/>
      <c r="Q25" s="26" t="str">
        <f t="shared" si="0"/>
        <v/>
      </c>
    </row>
    <row r="26" spans="1:17" ht="65.25" customHeight="1" x14ac:dyDescent="0.2">
      <c r="A26" s="264"/>
      <c r="B26" s="269"/>
      <c r="C26" s="96" t="s">
        <v>174</v>
      </c>
      <c r="D26" s="23">
        <v>3</v>
      </c>
      <c r="E26" s="168" t="s">
        <v>530</v>
      </c>
      <c r="F26" s="24" t="s">
        <v>267</v>
      </c>
      <c r="G26" s="24" t="s">
        <v>272</v>
      </c>
      <c r="H26" s="24"/>
      <c r="I26" s="24"/>
      <c r="J26" s="25">
        <v>3</v>
      </c>
      <c r="K26" s="25">
        <v>2</v>
      </c>
      <c r="L26" s="25">
        <v>3</v>
      </c>
      <c r="M26" s="33">
        <v>8</v>
      </c>
      <c r="N26" s="31"/>
      <c r="O26" s="29"/>
      <c r="Q26" s="26" t="str">
        <f t="shared" si="0"/>
        <v/>
      </c>
    </row>
    <row r="27" spans="1:17" ht="54.75" customHeight="1" x14ac:dyDescent="0.2">
      <c r="A27" s="264"/>
      <c r="B27" s="260" t="s">
        <v>175</v>
      </c>
      <c r="C27" s="95" t="s">
        <v>176</v>
      </c>
      <c r="D27" s="23">
        <v>2</v>
      </c>
      <c r="E27" s="169" t="s">
        <v>531</v>
      </c>
      <c r="F27" s="24"/>
      <c r="G27" s="24"/>
      <c r="H27" s="24" t="s">
        <v>271</v>
      </c>
      <c r="I27" s="24" t="s">
        <v>270</v>
      </c>
      <c r="J27" s="25">
        <v>1</v>
      </c>
      <c r="K27" s="25">
        <v>1</v>
      </c>
      <c r="L27" s="25">
        <v>1</v>
      </c>
      <c r="M27" s="33">
        <v>3</v>
      </c>
      <c r="N27" s="31"/>
      <c r="O27" s="29"/>
      <c r="Q27" s="26" t="str">
        <f t="shared" si="0"/>
        <v/>
      </c>
    </row>
    <row r="28" spans="1:17" ht="56.25" customHeight="1" x14ac:dyDescent="0.2">
      <c r="A28" s="264"/>
      <c r="B28" s="261"/>
      <c r="C28" s="96" t="s">
        <v>177</v>
      </c>
      <c r="D28" s="23">
        <v>2</v>
      </c>
      <c r="E28" s="64" t="s">
        <v>532</v>
      </c>
      <c r="F28" s="24"/>
      <c r="G28" s="24"/>
      <c r="H28" s="24" t="s">
        <v>285</v>
      </c>
      <c r="I28" s="24" t="s">
        <v>272</v>
      </c>
      <c r="J28" s="25">
        <v>1</v>
      </c>
      <c r="K28" s="25">
        <v>1</v>
      </c>
      <c r="L28" s="25">
        <v>1</v>
      </c>
      <c r="M28" s="33">
        <v>3</v>
      </c>
      <c r="N28" s="31"/>
      <c r="O28" s="29"/>
      <c r="Q28" s="26" t="str">
        <f t="shared" si="0"/>
        <v/>
      </c>
    </row>
    <row r="29" spans="1:17" ht="68.25" customHeight="1" x14ac:dyDescent="0.2">
      <c r="A29" s="264"/>
      <c r="B29" s="261"/>
      <c r="C29" s="96" t="s">
        <v>178</v>
      </c>
      <c r="D29" s="23">
        <v>3</v>
      </c>
      <c r="E29" s="168" t="s">
        <v>533</v>
      </c>
      <c r="F29" s="24"/>
      <c r="G29" s="24"/>
      <c r="H29" s="24" t="s">
        <v>285</v>
      </c>
      <c r="I29" s="24" t="s">
        <v>268</v>
      </c>
      <c r="J29" s="25">
        <v>1</v>
      </c>
      <c r="K29" s="25">
        <v>1</v>
      </c>
      <c r="L29" s="25">
        <v>1</v>
      </c>
      <c r="M29" s="33">
        <v>3</v>
      </c>
      <c r="N29" s="31"/>
      <c r="O29" s="29"/>
      <c r="Q29" s="26" t="str">
        <f t="shared" si="0"/>
        <v/>
      </c>
    </row>
    <row r="30" spans="1:17" ht="82.5" customHeight="1" x14ac:dyDescent="0.2">
      <c r="A30" s="264"/>
      <c r="B30" s="261"/>
      <c r="C30" s="96" t="s">
        <v>179</v>
      </c>
      <c r="D30" s="23">
        <v>2</v>
      </c>
      <c r="E30" s="64" t="s">
        <v>534</v>
      </c>
      <c r="F30" s="24" t="s">
        <v>280</v>
      </c>
      <c r="G30" s="24" t="s">
        <v>277</v>
      </c>
      <c r="H30" s="24"/>
      <c r="I30" s="24"/>
      <c r="J30" s="25">
        <v>4</v>
      </c>
      <c r="K30" s="25">
        <v>3</v>
      </c>
      <c r="L30" s="25">
        <v>3</v>
      </c>
      <c r="M30" s="33">
        <v>10</v>
      </c>
      <c r="N30" s="31"/>
      <c r="O30" s="29">
        <v>11</v>
      </c>
      <c r="Q30" s="26" t="str">
        <f t="shared" si="0"/>
        <v>FALTA DE GERENCIA ESTRATEGICA</v>
      </c>
    </row>
    <row r="31" spans="1:17" ht="69" customHeight="1" x14ac:dyDescent="0.2">
      <c r="A31" s="264"/>
      <c r="B31" s="261"/>
      <c r="C31" s="96" t="s">
        <v>180</v>
      </c>
      <c r="D31" s="23">
        <v>3</v>
      </c>
      <c r="E31" s="64" t="s">
        <v>535</v>
      </c>
      <c r="F31" s="24" t="s">
        <v>271</v>
      </c>
      <c r="G31" s="24" t="s">
        <v>277</v>
      </c>
      <c r="H31" s="24"/>
      <c r="I31" s="24"/>
      <c r="J31" s="25">
        <v>2</v>
      </c>
      <c r="K31" s="25">
        <v>3</v>
      </c>
      <c r="L31" s="25">
        <v>2</v>
      </c>
      <c r="M31" s="33">
        <v>7</v>
      </c>
      <c r="N31" s="31"/>
      <c r="O31" s="29"/>
      <c r="Q31" s="26" t="str">
        <f t="shared" si="0"/>
        <v/>
      </c>
    </row>
    <row r="32" spans="1:17" ht="72" customHeight="1" x14ac:dyDescent="0.2">
      <c r="A32" s="264"/>
      <c r="B32" s="261"/>
      <c r="C32" s="96" t="s">
        <v>181</v>
      </c>
      <c r="D32" s="23">
        <v>3</v>
      </c>
      <c r="E32" s="64" t="s">
        <v>536</v>
      </c>
      <c r="F32" s="24" t="s">
        <v>267</v>
      </c>
      <c r="G32" s="24" t="s">
        <v>270</v>
      </c>
      <c r="H32" s="24"/>
      <c r="I32" s="24"/>
      <c r="J32" s="25">
        <v>2</v>
      </c>
      <c r="K32" s="25">
        <v>3</v>
      </c>
      <c r="L32" s="25">
        <v>2</v>
      </c>
      <c r="M32" s="33">
        <v>7</v>
      </c>
      <c r="N32" s="31"/>
      <c r="O32" s="29"/>
      <c r="Q32" s="26" t="str">
        <f t="shared" si="0"/>
        <v/>
      </c>
    </row>
    <row r="33" spans="1:17" ht="56.25" customHeight="1" x14ac:dyDescent="0.2">
      <c r="A33" s="264"/>
      <c r="B33" s="261"/>
      <c r="C33" s="96" t="s">
        <v>182</v>
      </c>
      <c r="D33" s="23">
        <v>4</v>
      </c>
      <c r="E33" s="168" t="s">
        <v>537</v>
      </c>
      <c r="F33" s="24" t="s">
        <v>271</v>
      </c>
      <c r="G33" s="24" t="s">
        <v>283</v>
      </c>
      <c r="H33" s="24"/>
      <c r="I33" s="24"/>
      <c r="J33" s="25">
        <v>3</v>
      </c>
      <c r="K33" s="25">
        <v>2</v>
      </c>
      <c r="L33" s="25">
        <v>3</v>
      </c>
      <c r="M33" s="33">
        <v>8</v>
      </c>
      <c r="N33" s="31"/>
      <c r="O33" s="29"/>
      <c r="Q33" s="26"/>
    </row>
    <row r="34" spans="1:17" ht="80.25" customHeight="1" x14ac:dyDescent="0.2">
      <c r="A34" s="264"/>
      <c r="B34" s="261"/>
      <c r="C34" s="96" t="s">
        <v>183</v>
      </c>
      <c r="D34" s="23">
        <v>3</v>
      </c>
      <c r="E34" s="168" t="s">
        <v>538</v>
      </c>
      <c r="F34" s="24"/>
      <c r="G34" s="24"/>
      <c r="H34" s="24" t="s">
        <v>271</v>
      </c>
      <c r="I34" s="24" t="s">
        <v>277</v>
      </c>
      <c r="J34" s="25">
        <v>1</v>
      </c>
      <c r="K34" s="25">
        <v>1</v>
      </c>
      <c r="L34" s="25">
        <v>1</v>
      </c>
      <c r="M34" s="33">
        <v>3</v>
      </c>
      <c r="N34" s="31"/>
      <c r="O34" s="29"/>
      <c r="Q34" s="26"/>
    </row>
    <row r="35" spans="1:17" ht="74.25" customHeight="1" x14ac:dyDescent="0.2">
      <c r="A35" s="264"/>
      <c r="B35" s="277"/>
      <c r="C35" s="96" t="s">
        <v>184</v>
      </c>
      <c r="D35" s="23">
        <v>3</v>
      </c>
      <c r="E35" s="64" t="s">
        <v>539</v>
      </c>
      <c r="F35" s="24"/>
      <c r="G35" s="24"/>
      <c r="H35" s="24" t="s">
        <v>275</v>
      </c>
      <c r="I35" s="24" t="s">
        <v>279</v>
      </c>
      <c r="J35" s="25">
        <v>1</v>
      </c>
      <c r="K35" s="25">
        <v>1</v>
      </c>
      <c r="L35" s="25">
        <v>1</v>
      </c>
      <c r="M35" s="33">
        <v>3</v>
      </c>
      <c r="N35" s="31"/>
      <c r="O35" s="29"/>
      <c r="Q35" s="26" t="str">
        <f t="shared" si="0"/>
        <v/>
      </c>
    </row>
    <row r="36" spans="1:17" ht="78" customHeight="1" x14ac:dyDescent="0.2">
      <c r="A36" s="264"/>
      <c r="B36" s="259" t="s">
        <v>185</v>
      </c>
      <c r="C36" s="95" t="s">
        <v>186</v>
      </c>
      <c r="D36" s="23">
        <v>4</v>
      </c>
      <c r="E36" s="64" t="s">
        <v>540</v>
      </c>
      <c r="F36" s="24"/>
      <c r="G36" s="24"/>
      <c r="H36" s="24" t="s">
        <v>271</v>
      </c>
      <c r="I36" s="24" t="s">
        <v>277</v>
      </c>
      <c r="J36" s="25">
        <v>1</v>
      </c>
      <c r="K36" s="25">
        <v>1</v>
      </c>
      <c r="L36" s="25">
        <v>1</v>
      </c>
      <c r="M36" s="33">
        <v>3</v>
      </c>
      <c r="N36" s="31"/>
      <c r="O36" s="29"/>
      <c r="Q36" s="26" t="str">
        <f t="shared" si="0"/>
        <v/>
      </c>
    </row>
    <row r="37" spans="1:17" ht="54.75" customHeight="1" x14ac:dyDescent="0.2">
      <c r="A37" s="264"/>
      <c r="B37" s="260"/>
      <c r="C37" s="96" t="s">
        <v>187</v>
      </c>
      <c r="D37" s="23">
        <v>4</v>
      </c>
      <c r="E37" s="64" t="s">
        <v>541</v>
      </c>
      <c r="F37" s="24"/>
      <c r="G37" s="24"/>
      <c r="H37" s="24" t="s">
        <v>275</v>
      </c>
      <c r="I37" s="24" t="s">
        <v>277</v>
      </c>
      <c r="J37" s="25">
        <v>1</v>
      </c>
      <c r="K37" s="25">
        <v>1</v>
      </c>
      <c r="L37" s="25">
        <v>1</v>
      </c>
      <c r="M37" s="33">
        <v>3</v>
      </c>
      <c r="N37" s="31"/>
      <c r="O37" s="29"/>
      <c r="Q37" s="26"/>
    </row>
    <row r="38" spans="1:17" ht="67.5" customHeight="1" x14ac:dyDescent="0.2">
      <c r="A38" s="264"/>
      <c r="B38" s="260"/>
      <c r="C38" s="96" t="s">
        <v>188</v>
      </c>
      <c r="D38" s="23">
        <v>3</v>
      </c>
      <c r="E38" s="64" t="s">
        <v>542</v>
      </c>
      <c r="F38" s="24"/>
      <c r="G38" s="24"/>
      <c r="H38" s="24" t="s">
        <v>271</v>
      </c>
      <c r="I38" s="24" t="s">
        <v>277</v>
      </c>
      <c r="J38" s="25">
        <v>1</v>
      </c>
      <c r="K38" s="25">
        <v>1</v>
      </c>
      <c r="L38" s="25">
        <v>1</v>
      </c>
      <c r="M38" s="33">
        <v>3</v>
      </c>
      <c r="N38" s="31"/>
      <c r="O38" s="29"/>
      <c r="Q38" s="26"/>
    </row>
    <row r="39" spans="1:17" ht="68.25" customHeight="1" thickBot="1" x14ac:dyDescent="0.25">
      <c r="A39" s="265"/>
      <c r="B39" s="261"/>
      <c r="C39" s="96" t="s">
        <v>189</v>
      </c>
      <c r="D39" s="23">
        <v>2</v>
      </c>
      <c r="E39" s="64" t="s">
        <v>543</v>
      </c>
      <c r="F39" s="24" t="s">
        <v>282</v>
      </c>
      <c r="G39" s="24" t="s">
        <v>277</v>
      </c>
      <c r="H39" s="24"/>
      <c r="I39" s="24"/>
      <c r="J39" s="25">
        <v>3</v>
      </c>
      <c r="K39" s="25">
        <v>4</v>
      </c>
      <c r="L39" s="25">
        <v>2</v>
      </c>
      <c r="M39" s="33">
        <v>9</v>
      </c>
      <c r="N39" s="31"/>
      <c r="O39" s="29"/>
      <c r="Q39" s="26" t="str">
        <f t="shared" si="0"/>
        <v/>
      </c>
    </row>
    <row r="40" spans="1:17" ht="28.5" customHeight="1" thickBot="1" x14ac:dyDescent="0.25">
      <c r="A40" s="255" t="s">
        <v>190</v>
      </c>
      <c r="B40" s="253" t="s">
        <v>191</v>
      </c>
      <c r="C40" s="95" t="s">
        <v>192</v>
      </c>
      <c r="D40" s="23">
        <v>2</v>
      </c>
      <c r="E40" s="170" t="s">
        <v>399</v>
      </c>
      <c r="F40" s="158"/>
      <c r="G40" s="24"/>
      <c r="H40" s="24" t="s">
        <v>285</v>
      </c>
      <c r="I40" s="24" t="s">
        <v>272</v>
      </c>
      <c r="J40" s="104">
        <v>4</v>
      </c>
      <c r="K40" s="104">
        <v>1</v>
      </c>
      <c r="L40" s="104">
        <v>4</v>
      </c>
      <c r="M40" s="33">
        <v>9</v>
      </c>
      <c r="N40" s="31"/>
      <c r="O40" s="105">
        <v>1</v>
      </c>
      <c r="Q40" s="26">
        <f t="shared" si="0"/>
        <v>0</v>
      </c>
    </row>
    <row r="41" spans="1:17" ht="28.5" customHeight="1" thickBot="1" x14ac:dyDescent="0.25">
      <c r="A41" s="256"/>
      <c r="B41" s="254"/>
      <c r="C41" s="96" t="s">
        <v>193</v>
      </c>
      <c r="D41" s="106">
        <v>3</v>
      </c>
      <c r="E41" s="171" t="s">
        <v>544</v>
      </c>
      <c r="F41" s="159"/>
      <c r="G41" s="24"/>
      <c r="H41" s="24" t="s">
        <v>285</v>
      </c>
      <c r="I41" s="24" t="s">
        <v>272</v>
      </c>
      <c r="J41" s="109">
        <v>3</v>
      </c>
      <c r="K41" s="109">
        <v>1</v>
      </c>
      <c r="L41" s="109">
        <v>4</v>
      </c>
      <c r="M41" s="110">
        <f t="shared" ref="M41:M48" si="1">SUM(J41:L41)</f>
        <v>8</v>
      </c>
      <c r="N41" s="111"/>
      <c r="O41" s="112">
        <v>3</v>
      </c>
      <c r="Q41" s="26">
        <f t="shared" si="0"/>
        <v>0</v>
      </c>
    </row>
    <row r="42" spans="1:17" ht="28.5" customHeight="1" thickBot="1" x14ac:dyDescent="0.25">
      <c r="A42" s="256"/>
      <c r="B42" s="254"/>
      <c r="C42" s="96" t="s">
        <v>194</v>
      </c>
      <c r="D42" s="23">
        <v>3</v>
      </c>
      <c r="E42" s="167" t="s">
        <v>545</v>
      </c>
      <c r="F42" s="156" t="s">
        <v>267</v>
      </c>
      <c r="G42" s="24" t="s">
        <v>283</v>
      </c>
      <c r="H42" s="24"/>
      <c r="I42" s="24"/>
      <c r="J42" s="104">
        <v>3</v>
      </c>
      <c r="K42" s="104">
        <v>2</v>
      </c>
      <c r="L42" s="104">
        <v>3</v>
      </c>
      <c r="M42" s="33">
        <f t="shared" si="1"/>
        <v>8</v>
      </c>
      <c r="N42" s="31"/>
      <c r="O42" s="105">
        <v>4</v>
      </c>
      <c r="Q42" s="26"/>
    </row>
    <row r="43" spans="1:17" ht="28.5" customHeight="1" thickBot="1" x14ac:dyDescent="0.25">
      <c r="A43" s="256"/>
      <c r="B43" s="254"/>
      <c r="C43" s="96" t="s">
        <v>195</v>
      </c>
      <c r="D43" s="23">
        <v>4</v>
      </c>
      <c r="E43" s="171" t="s">
        <v>400</v>
      </c>
      <c r="F43" s="156" t="s">
        <v>267</v>
      </c>
      <c r="G43" s="24" t="s">
        <v>283</v>
      </c>
      <c r="H43" s="24"/>
      <c r="I43" s="24"/>
      <c r="J43" s="104">
        <v>1</v>
      </c>
      <c r="K43" s="104">
        <v>1</v>
      </c>
      <c r="L43" s="104">
        <v>1</v>
      </c>
      <c r="M43" s="33">
        <f t="shared" si="1"/>
        <v>3</v>
      </c>
      <c r="N43" s="31"/>
      <c r="O43" s="105">
        <v>15</v>
      </c>
      <c r="Q43" s="26"/>
    </row>
    <row r="44" spans="1:17" ht="28.5" customHeight="1" thickBot="1" x14ac:dyDescent="0.25">
      <c r="A44" s="256"/>
      <c r="B44" s="254"/>
      <c r="C44" s="96" t="s">
        <v>196</v>
      </c>
      <c r="D44" s="23">
        <v>4</v>
      </c>
      <c r="E44" s="167" t="s">
        <v>401</v>
      </c>
      <c r="F44" s="24"/>
      <c r="G44" s="24"/>
      <c r="H44" s="24" t="s">
        <v>285</v>
      </c>
      <c r="I44" s="24" t="s">
        <v>268</v>
      </c>
      <c r="J44" s="104">
        <v>1</v>
      </c>
      <c r="K44" s="104">
        <v>1</v>
      </c>
      <c r="L44" s="104">
        <v>1</v>
      </c>
      <c r="M44" s="33">
        <f t="shared" si="1"/>
        <v>3</v>
      </c>
      <c r="N44" s="31"/>
      <c r="O44" s="105">
        <v>16</v>
      </c>
      <c r="Q44" s="26">
        <f t="shared" si="0"/>
        <v>0</v>
      </c>
    </row>
    <row r="45" spans="1:17" ht="52.5" customHeight="1" thickBot="1" x14ac:dyDescent="0.25">
      <c r="A45" s="256"/>
      <c r="B45" s="253" t="s">
        <v>197</v>
      </c>
      <c r="C45" s="95" t="s">
        <v>198</v>
      </c>
      <c r="D45" s="23">
        <v>3</v>
      </c>
      <c r="E45" s="167" t="s">
        <v>402</v>
      </c>
      <c r="F45" s="24" t="s">
        <v>271</v>
      </c>
      <c r="G45" s="24" t="s">
        <v>283</v>
      </c>
      <c r="H45" s="24"/>
      <c r="I45" s="24"/>
      <c r="J45" s="104">
        <v>2</v>
      </c>
      <c r="K45" s="104">
        <v>2</v>
      </c>
      <c r="L45" s="104">
        <v>2</v>
      </c>
      <c r="M45" s="33">
        <f t="shared" si="1"/>
        <v>6</v>
      </c>
      <c r="N45" s="31"/>
      <c r="O45" s="105">
        <v>7</v>
      </c>
      <c r="Q45" s="26" t="str">
        <f t="shared" si="0"/>
        <v>CLARIDAD EN LA PROYECCION DEL E.E. AL CONTEXTO</v>
      </c>
    </row>
    <row r="46" spans="1:17" ht="66.75" customHeight="1" thickBot="1" x14ac:dyDescent="0.25">
      <c r="A46" s="256"/>
      <c r="B46" s="254"/>
      <c r="C46" s="96" t="s">
        <v>199</v>
      </c>
      <c r="D46" s="23">
        <v>3</v>
      </c>
      <c r="E46" s="167" t="s">
        <v>407</v>
      </c>
      <c r="F46" s="24" t="s">
        <v>267</v>
      </c>
      <c r="G46" s="24" t="s">
        <v>283</v>
      </c>
      <c r="H46" s="24"/>
      <c r="I46" s="24"/>
      <c r="J46" s="104">
        <v>2</v>
      </c>
      <c r="K46" s="104">
        <v>2</v>
      </c>
      <c r="L46" s="104">
        <v>2</v>
      </c>
      <c r="M46" s="33">
        <f t="shared" si="1"/>
        <v>6</v>
      </c>
      <c r="N46" s="31"/>
      <c r="O46" s="105">
        <v>8</v>
      </c>
      <c r="Q46" s="26" t="str">
        <f t="shared" si="0"/>
        <v>APOYO DIRECTIVO EN LA GESTION PEDAGOGICA</v>
      </c>
    </row>
    <row r="47" spans="1:17" ht="66.75" customHeight="1" thickBot="1" x14ac:dyDescent="0.25">
      <c r="A47" s="256"/>
      <c r="B47" s="254"/>
      <c r="C47" s="96" t="s">
        <v>200</v>
      </c>
      <c r="D47" s="23">
        <v>3</v>
      </c>
      <c r="E47" s="167" t="s">
        <v>408</v>
      </c>
      <c r="F47" s="24" t="s">
        <v>267</v>
      </c>
      <c r="G47" s="24" t="s">
        <v>268</v>
      </c>
      <c r="H47" s="24"/>
      <c r="I47" s="24"/>
      <c r="J47" s="104">
        <v>2</v>
      </c>
      <c r="K47" s="104">
        <v>2</v>
      </c>
      <c r="L47" s="104">
        <v>2</v>
      </c>
      <c r="M47" s="33">
        <f t="shared" si="1"/>
        <v>6</v>
      </c>
      <c r="N47" s="31"/>
      <c r="O47" s="105">
        <v>9</v>
      </c>
      <c r="Q47" s="26" t="str">
        <f t="shared" si="0"/>
        <v>APOYO DIRECTIVO EN LA GESTION PEDAGOGICA</v>
      </c>
    </row>
    <row r="48" spans="1:17" ht="55.5" customHeight="1" thickBot="1" x14ac:dyDescent="0.25">
      <c r="A48" s="256"/>
      <c r="B48" s="254"/>
      <c r="C48" s="96" t="s">
        <v>201</v>
      </c>
      <c r="D48" s="23">
        <v>4</v>
      </c>
      <c r="E48" s="167" t="s">
        <v>403</v>
      </c>
      <c r="F48" s="24"/>
      <c r="G48" s="24"/>
      <c r="H48" s="24" t="s">
        <v>285</v>
      </c>
      <c r="I48" s="24" t="s">
        <v>268</v>
      </c>
      <c r="J48" s="104">
        <v>1</v>
      </c>
      <c r="K48" s="104">
        <v>1</v>
      </c>
      <c r="L48" s="104">
        <v>1</v>
      </c>
      <c r="M48" s="33">
        <f t="shared" si="1"/>
        <v>3</v>
      </c>
      <c r="N48" s="31"/>
      <c r="O48" s="105">
        <v>17</v>
      </c>
      <c r="Q48" s="26">
        <f t="shared" si="0"/>
        <v>0</v>
      </c>
    </row>
    <row r="49" spans="1:17" ht="28.5" customHeight="1" thickBot="1" x14ac:dyDescent="0.25">
      <c r="A49" s="256"/>
      <c r="B49" s="253" t="s">
        <v>202</v>
      </c>
      <c r="C49" s="95" t="s">
        <v>203</v>
      </c>
      <c r="D49" s="23">
        <v>3</v>
      </c>
      <c r="E49" s="167" t="s">
        <v>546</v>
      </c>
      <c r="F49" s="24" t="s">
        <v>267</v>
      </c>
      <c r="G49" s="24" t="s">
        <v>283</v>
      </c>
      <c r="H49" s="24"/>
      <c r="I49" s="24"/>
      <c r="J49" s="25">
        <v>2</v>
      </c>
      <c r="K49" s="25">
        <v>2</v>
      </c>
      <c r="L49" s="25">
        <v>2</v>
      </c>
      <c r="M49" s="33">
        <f>SUM(J49:L49)</f>
        <v>6</v>
      </c>
      <c r="N49" s="31"/>
      <c r="O49" s="29">
        <v>10</v>
      </c>
      <c r="Q49" s="26" t="str">
        <f t="shared" si="0"/>
        <v>APOYO DIRECTIVO EN LA GESTION PEDAGOGICA</v>
      </c>
    </row>
    <row r="50" spans="1:17" ht="28.5" customHeight="1" thickBot="1" x14ac:dyDescent="0.25">
      <c r="A50" s="256"/>
      <c r="B50" s="253"/>
      <c r="C50" s="96" t="s">
        <v>204</v>
      </c>
      <c r="D50" s="23">
        <v>4</v>
      </c>
      <c r="E50" s="167" t="s">
        <v>404</v>
      </c>
      <c r="F50" s="24" t="s">
        <v>267</v>
      </c>
      <c r="G50" s="24" t="s">
        <v>283</v>
      </c>
      <c r="H50" s="24"/>
      <c r="I50" s="24"/>
      <c r="J50" s="25">
        <v>1</v>
      </c>
      <c r="K50" s="25">
        <v>1</v>
      </c>
      <c r="L50" s="25">
        <v>1</v>
      </c>
      <c r="M50" s="33">
        <f>SUM(J50:L50)</f>
        <v>3</v>
      </c>
      <c r="N50" s="31"/>
      <c r="O50" s="29">
        <v>18</v>
      </c>
      <c r="Q50" s="26" t="str">
        <f t="shared" si="0"/>
        <v>APOYO DIRECTIVO EN LA GESTION PEDAGOGICA</v>
      </c>
    </row>
    <row r="51" spans="1:17" ht="28.5" customHeight="1" thickBot="1" x14ac:dyDescent="0.25">
      <c r="A51" s="256"/>
      <c r="B51" s="253"/>
      <c r="C51" s="96" t="s">
        <v>205</v>
      </c>
      <c r="D51" s="23">
        <v>4</v>
      </c>
      <c r="E51" s="167" t="s">
        <v>406</v>
      </c>
      <c r="F51" s="24"/>
      <c r="G51" s="24"/>
      <c r="H51" s="24" t="s">
        <v>285</v>
      </c>
      <c r="I51" s="24" t="s">
        <v>268</v>
      </c>
      <c r="J51" s="25">
        <v>1</v>
      </c>
      <c r="K51" s="25">
        <v>1</v>
      </c>
      <c r="L51" s="25">
        <v>1</v>
      </c>
      <c r="M51" s="33">
        <f>SUM(J51:L51)</f>
        <v>3</v>
      </c>
      <c r="N51" s="31"/>
      <c r="O51" s="29">
        <v>19</v>
      </c>
      <c r="Q51" s="26">
        <f t="shared" si="0"/>
        <v>0</v>
      </c>
    </row>
    <row r="52" spans="1:17" ht="28.5" customHeight="1" thickBot="1" x14ac:dyDescent="0.25">
      <c r="A52" s="256"/>
      <c r="B52" s="253"/>
      <c r="C52" s="96" t="s">
        <v>206</v>
      </c>
      <c r="D52" s="23">
        <v>4</v>
      </c>
      <c r="E52" s="167" t="s">
        <v>547</v>
      </c>
      <c r="F52" s="24" t="s">
        <v>267</v>
      </c>
      <c r="G52" s="24" t="s">
        <v>283</v>
      </c>
      <c r="H52" s="24"/>
      <c r="I52" s="24"/>
      <c r="J52" s="25">
        <v>2</v>
      </c>
      <c r="K52" s="25">
        <v>2</v>
      </c>
      <c r="L52" s="25">
        <v>2</v>
      </c>
      <c r="M52" s="33">
        <f>SUM(J52:L52)</f>
        <v>6</v>
      </c>
      <c r="N52" s="31"/>
      <c r="O52" s="29">
        <v>11</v>
      </c>
      <c r="Q52" s="26" t="str">
        <f t="shared" si="0"/>
        <v>APOYO DIRECTIVO EN LA GESTION PEDAGOGICA</v>
      </c>
    </row>
    <row r="53" spans="1:17" ht="63" customHeight="1" thickBot="1" x14ac:dyDescent="0.25">
      <c r="A53" s="256"/>
      <c r="B53" s="281" t="s">
        <v>207</v>
      </c>
      <c r="C53" s="95" t="s">
        <v>208</v>
      </c>
      <c r="D53" s="23">
        <v>4</v>
      </c>
      <c r="E53" s="171" t="s">
        <v>434</v>
      </c>
      <c r="F53" s="24" t="s">
        <v>267</v>
      </c>
      <c r="G53" s="24" t="s">
        <v>272</v>
      </c>
      <c r="H53" s="24"/>
      <c r="I53" s="24"/>
      <c r="J53" s="25">
        <v>3</v>
      </c>
      <c r="K53" s="25">
        <v>2</v>
      </c>
      <c r="L53" s="25">
        <v>3</v>
      </c>
      <c r="M53" s="33">
        <f t="shared" ref="M53:M84" si="2">SUM(J53:L53)</f>
        <v>8</v>
      </c>
      <c r="N53" s="31"/>
      <c r="O53" s="105">
        <v>5</v>
      </c>
      <c r="Q53" s="26" t="str">
        <f t="shared" si="0"/>
        <v>APOYO DIRECTIVO EN LA GESTION PEDAGOGICA</v>
      </c>
    </row>
    <row r="54" spans="1:17" ht="57.75" customHeight="1" thickBot="1" x14ac:dyDescent="0.25">
      <c r="A54" s="256"/>
      <c r="B54" s="282"/>
      <c r="C54" s="96" t="s">
        <v>209</v>
      </c>
      <c r="D54" s="113">
        <v>4</v>
      </c>
      <c r="E54" s="167" t="s">
        <v>548</v>
      </c>
      <c r="F54" s="24" t="s">
        <v>267</v>
      </c>
      <c r="G54" s="24" t="s">
        <v>272</v>
      </c>
      <c r="H54" s="24"/>
      <c r="I54" s="24"/>
      <c r="J54" s="114">
        <v>2</v>
      </c>
      <c r="K54" s="114">
        <v>2</v>
      </c>
      <c r="L54" s="114">
        <v>2</v>
      </c>
      <c r="M54" s="115">
        <f t="shared" si="2"/>
        <v>6</v>
      </c>
      <c r="N54" s="116"/>
      <c r="O54" s="117">
        <v>12</v>
      </c>
      <c r="Q54" s="26" t="str">
        <f t="shared" si="0"/>
        <v>APOYO DIRECTIVO EN LA GESTION PEDAGOGICA</v>
      </c>
    </row>
    <row r="55" spans="1:17" ht="48" customHeight="1" thickBot="1" x14ac:dyDescent="0.25">
      <c r="A55" s="256"/>
      <c r="B55" s="282"/>
      <c r="C55" s="96" t="s">
        <v>210</v>
      </c>
      <c r="D55" s="23">
        <v>2</v>
      </c>
      <c r="E55" s="167" t="s">
        <v>454</v>
      </c>
      <c r="F55" s="24" t="s">
        <v>278</v>
      </c>
      <c r="G55" s="24" t="s">
        <v>283</v>
      </c>
      <c r="H55" s="24"/>
      <c r="I55" s="24"/>
      <c r="J55" s="104">
        <v>3</v>
      </c>
      <c r="K55" s="104">
        <v>3</v>
      </c>
      <c r="L55" s="104">
        <v>3</v>
      </c>
      <c r="M55" s="33">
        <f t="shared" si="2"/>
        <v>9</v>
      </c>
      <c r="N55" s="31"/>
      <c r="O55" s="105">
        <v>2</v>
      </c>
      <c r="Q55" s="26" t="str">
        <f t="shared" si="0"/>
        <v>DEBILES MECANISMOS DE PARTICIPACION Y CONVIVENCIA</v>
      </c>
    </row>
    <row r="56" spans="1:17" ht="28.5" customHeight="1" thickBot="1" x14ac:dyDescent="0.25">
      <c r="A56" s="256"/>
      <c r="B56" s="282"/>
      <c r="C56" s="96" t="s">
        <v>211</v>
      </c>
      <c r="D56" s="23">
        <v>4</v>
      </c>
      <c r="E56" s="167" t="s">
        <v>435</v>
      </c>
      <c r="F56" s="24"/>
      <c r="G56" s="24"/>
      <c r="H56" s="24" t="s">
        <v>285</v>
      </c>
      <c r="I56" s="24" t="s">
        <v>268</v>
      </c>
      <c r="J56" s="104">
        <v>1</v>
      </c>
      <c r="K56" s="104">
        <v>1</v>
      </c>
      <c r="L56" s="104">
        <v>1</v>
      </c>
      <c r="M56" s="33">
        <f t="shared" si="2"/>
        <v>3</v>
      </c>
      <c r="N56" s="31"/>
      <c r="O56" s="105">
        <v>20</v>
      </c>
      <c r="Q56" s="26">
        <f t="shared" si="0"/>
        <v>0</v>
      </c>
    </row>
    <row r="57" spans="1:17" ht="28.5" customHeight="1" thickBot="1" x14ac:dyDescent="0.25">
      <c r="A57" s="256"/>
      <c r="B57" s="282"/>
      <c r="C57" s="96" t="s">
        <v>212</v>
      </c>
      <c r="D57" s="23">
        <v>3</v>
      </c>
      <c r="E57" s="167" t="s">
        <v>436</v>
      </c>
      <c r="F57" s="24" t="s">
        <v>267</v>
      </c>
      <c r="G57" s="24" t="s">
        <v>283</v>
      </c>
      <c r="H57" s="24"/>
      <c r="I57" s="24"/>
      <c r="J57" s="104">
        <v>2</v>
      </c>
      <c r="K57" s="104">
        <v>2</v>
      </c>
      <c r="L57" s="104">
        <v>2</v>
      </c>
      <c r="M57" s="33">
        <f t="shared" si="2"/>
        <v>6</v>
      </c>
      <c r="N57" s="31"/>
      <c r="O57" s="105">
        <v>13</v>
      </c>
      <c r="Q57" s="26" t="str">
        <f t="shared" si="0"/>
        <v>APOYO DIRECTIVO EN LA GESTION PEDAGOGICA</v>
      </c>
    </row>
    <row r="58" spans="1:17" ht="28.5" customHeight="1" thickBot="1" x14ac:dyDescent="0.25">
      <c r="A58" s="256"/>
      <c r="B58" s="282"/>
      <c r="C58" s="96" t="s">
        <v>213</v>
      </c>
      <c r="D58" s="23">
        <v>2</v>
      </c>
      <c r="E58" s="167" t="s">
        <v>549</v>
      </c>
      <c r="F58" s="24" t="s">
        <v>282</v>
      </c>
      <c r="G58" s="24" t="s">
        <v>283</v>
      </c>
      <c r="H58" s="24"/>
      <c r="I58" s="24"/>
      <c r="J58" s="104">
        <v>2</v>
      </c>
      <c r="K58" s="104">
        <v>2</v>
      </c>
      <c r="L58" s="104">
        <v>2</v>
      </c>
      <c r="M58" s="33">
        <f t="shared" si="2"/>
        <v>6</v>
      </c>
      <c r="N58" s="31"/>
      <c r="O58" s="105">
        <v>14</v>
      </c>
      <c r="Q58" s="26" t="str">
        <f t="shared" si="0"/>
        <v>MECANISCMOS DE COMUNICACION DEBILITADOS</v>
      </c>
    </row>
    <row r="59" spans="1:17" ht="28.5" customHeight="1" thickBot="1" x14ac:dyDescent="0.25">
      <c r="A59" s="257" t="s">
        <v>214</v>
      </c>
      <c r="B59" s="253" t="s">
        <v>215</v>
      </c>
      <c r="C59" s="95" t="s">
        <v>216</v>
      </c>
      <c r="D59" s="23">
        <v>4</v>
      </c>
      <c r="E59" s="172" t="s">
        <v>465</v>
      </c>
      <c r="F59" s="24"/>
      <c r="G59" s="24"/>
      <c r="H59" s="24"/>
      <c r="I59" s="24"/>
      <c r="J59" s="25">
        <v>3</v>
      </c>
      <c r="K59" s="25">
        <v>3</v>
      </c>
      <c r="L59" s="25">
        <v>3</v>
      </c>
      <c r="M59" s="33">
        <f t="shared" si="2"/>
        <v>9</v>
      </c>
      <c r="N59" s="31"/>
      <c r="O59" s="29">
        <v>20</v>
      </c>
      <c r="Q59" s="26">
        <f t="shared" si="0"/>
        <v>0</v>
      </c>
    </row>
    <row r="60" spans="1:17" ht="28.5" customHeight="1" thickBot="1" x14ac:dyDescent="0.25">
      <c r="A60" s="257"/>
      <c r="B60" s="254"/>
      <c r="C60" s="96" t="s">
        <v>217</v>
      </c>
      <c r="D60" s="23">
        <v>4</v>
      </c>
      <c r="E60" s="172" t="s">
        <v>466</v>
      </c>
      <c r="F60" s="24"/>
      <c r="G60" s="24"/>
      <c r="H60" s="24"/>
      <c r="I60" s="24"/>
      <c r="J60" s="25">
        <v>4</v>
      </c>
      <c r="K60" s="25">
        <v>3</v>
      </c>
      <c r="L60" s="25">
        <v>4</v>
      </c>
      <c r="M60" s="33">
        <f t="shared" si="2"/>
        <v>11</v>
      </c>
      <c r="N60" s="31"/>
      <c r="O60" s="29">
        <v>14</v>
      </c>
      <c r="Q60" s="26">
        <f t="shared" si="0"/>
        <v>0</v>
      </c>
    </row>
    <row r="61" spans="1:17" ht="28.5" customHeight="1" thickBot="1" x14ac:dyDescent="0.25">
      <c r="A61" s="257"/>
      <c r="B61" s="254"/>
      <c r="C61" s="96" t="s">
        <v>218</v>
      </c>
      <c r="D61" s="23">
        <v>4</v>
      </c>
      <c r="E61" s="172" t="s">
        <v>476</v>
      </c>
      <c r="F61" s="24"/>
      <c r="G61" s="24"/>
      <c r="H61" s="24"/>
      <c r="I61" s="24"/>
      <c r="J61" s="25">
        <v>4</v>
      </c>
      <c r="K61" s="25">
        <v>4</v>
      </c>
      <c r="L61" s="25">
        <v>4</v>
      </c>
      <c r="M61" s="33">
        <f t="shared" si="2"/>
        <v>12</v>
      </c>
      <c r="N61" s="31"/>
      <c r="O61" s="29">
        <v>1</v>
      </c>
      <c r="Q61" s="26">
        <f t="shared" si="0"/>
        <v>0</v>
      </c>
    </row>
    <row r="62" spans="1:17" ht="28.5" customHeight="1" thickBot="1" x14ac:dyDescent="0.25">
      <c r="A62" s="257"/>
      <c r="B62" s="253" t="s">
        <v>219</v>
      </c>
      <c r="C62" s="95" t="s">
        <v>220</v>
      </c>
      <c r="D62" s="23">
        <v>2</v>
      </c>
      <c r="E62" s="172" t="s">
        <v>552</v>
      </c>
      <c r="F62" s="24"/>
      <c r="G62" s="24"/>
      <c r="H62" s="24"/>
      <c r="I62" s="24"/>
      <c r="J62" s="25">
        <v>4</v>
      </c>
      <c r="K62" s="25">
        <v>4</v>
      </c>
      <c r="L62" s="25">
        <v>4</v>
      </c>
      <c r="M62" s="33">
        <f t="shared" si="2"/>
        <v>12</v>
      </c>
      <c r="N62" s="31"/>
      <c r="O62" s="29">
        <v>2</v>
      </c>
      <c r="Q62" s="26">
        <f t="shared" si="0"/>
        <v>0</v>
      </c>
    </row>
    <row r="63" spans="1:17" ht="28.5" customHeight="1" x14ac:dyDescent="0.2">
      <c r="A63" s="257"/>
      <c r="B63" s="253"/>
      <c r="C63" s="96" t="s">
        <v>221</v>
      </c>
      <c r="D63" s="23">
        <v>3</v>
      </c>
      <c r="E63" s="64" t="s">
        <v>468</v>
      </c>
      <c r="F63" s="24"/>
      <c r="G63" s="24"/>
      <c r="H63" s="24"/>
      <c r="I63" s="24"/>
      <c r="J63" s="25">
        <v>3</v>
      </c>
      <c r="K63" s="25">
        <v>3</v>
      </c>
      <c r="L63" s="25">
        <v>4</v>
      </c>
      <c r="M63" s="33">
        <f t="shared" si="2"/>
        <v>10</v>
      </c>
      <c r="N63" s="31"/>
      <c r="O63" s="29">
        <v>16</v>
      </c>
      <c r="Q63" s="26"/>
    </row>
    <row r="64" spans="1:17" ht="40.5" customHeight="1" x14ac:dyDescent="0.2">
      <c r="A64" s="257"/>
      <c r="B64" s="253"/>
      <c r="C64" s="96" t="s">
        <v>222</v>
      </c>
      <c r="D64" s="23">
        <v>4</v>
      </c>
      <c r="E64" s="64" t="s">
        <v>469</v>
      </c>
      <c r="F64" s="24"/>
      <c r="G64" s="24"/>
      <c r="H64" s="24"/>
      <c r="I64" s="24"/>
      <c r="J64" s="25">
        <v>3</v>
      </c>
      <c r="K64" s="25">
        <v>3</v>
      </c>
      <c r="L64" s="25">
        <v>4</v>
      </c>
      <c r="M64" s="33">
        <f t="shared" si="2"/>
        <v>10</v>
      </c>
      <c r="N64" s="31"/>
      <c r="O64" s="29">
        <v>17</v>
      </c>
      <c r="Q64" s="26"/>
    </row>
    <row r="65" spans="1:17" ht="28.5" customHeight="1" x14ac:dyDescent="0.2">
      <c r="A65" s="257"/>
      <c r="B65" s="253"/>
      <c r="C65" s="96" t="s">
        <v>223</v>
      </c>
      <c r="D65" s="23">
        <v>4</v>
      </c>
      <c r="E65" s="64" t="s">
        <v>553</v>
      </c>
      <c r="F65" s="24"/>
      <c r="G65" s="24"/>
      <c r="H65" s="24"/>
      <c r="I65" s="24"/>
      <c r="J65" s="43">
        <v>2</v>
      </c>
      <c r="K65" s="43">
        <v>3</v>
      </c>
      <c r="L65" s="43">
        <v>4</v>
      </c>
      <c r="M65" s="33">
        <f t="shared" si="2"/>
        <v>9</v>
      </c>
      <c r="N65" s="44"/>
      <c r="O65" s="45">
        <v>21</v>
      </c>
      <c r="Q65" s="26"/>
    </row>
    <row r="66" spans="1:17" ht="28.5" customHeight="1" x14ac:dyDescent="0.2">
      <c r="A66" s="257"/>
      <c r="B66" s="253"/>
      <c r="C66" s="96" t="s">
        <v>224</v>
      </c>
      <c r="D66" s="23">
        <v>3</v>
      </c>
      <c r="E66" s="64" t="s">
        <v>554</v>
      </c>
      <c r="F66" s="24"/>
      <c r="G66" s="24"/>
      <c r="H66" s="24"/>
      <c r="I66" s="24"/>
      <c r="J66" s="25">
        <v>4</v>
      </c>
      <c r="K66" s="25">
        <v>3</v>
      </c>
      <c r="L66" s="25">
        <v>4</v>
      </c>
      <c r="M66" s="33">
        <f t="shared" si="2"/>
        <v>11</v>
      </c>
      <c r="N66" s="31"/>
      <c r="O66" s="29">
        <v>15</v>
      </c>
      <c r="Q66" s="26"/>
    </row>
    <row r="67" spans="1:17" ht="28.5" customHeight="1" x14ac:dyDescent="0.2">
      <c r="A67" s="257"/>
      <c r="B67" s="254"/>
      <c r="C67" s="96" t="s">
        <v>225</v>
      </c>
      <c r="D67" s="23">
        <v>3</v>
      </c>
      <c r="E67" s="64" t="s">
        <v>555</v>
      </c>
      <c r="F67" s="24"/>
      <c r="G67" s="24"/>
      <c r="H67" s="24"/>
      <c r="I67" s="24"/>
      <c r="J67" s="25">
        <v>3</v>
      </c>
      <c r="K67" s="25">
        <v>2</v>
      </c>
      <c r="L67" s="25">
        <v>3</v>
      </c>
      <c r="M67" s="33">
        <f t="shared" si="2"/>
        <v>8</v>
      </c>
      <c r="N67" s="31"/>
      <c r="O67" s="29">
        <v>26</v>
      </c>
      <c r="Q67" s="26">
        <f t="shared" si="0"/>
        <v>0</v>
      </c>
    </row>
    <row r="68" spans="1:17" ht="31.5" customHeight="1" x14ac:dyDescent="0.2">
      <c r="A68" s="257"/>
      <c r="B68" s="254"/>
      <c r="C68" s="96" t="s">
        <v>226</v>
      </c>
      <c r="D68" s="23">
        <v>3</v>
      </c>
      <c r="E68" s="64" t="s">
        <v>477</v>
      </c>
      <c r="F68" s="24"/>
      <c r="G68" s="24"/>
      <c r="H68" s="24"/>
      <c r="I68" s="24"/>
      <c r="J68" s="25">
        <v>3</v>
      </c>
      <c r="K68" s="25">
        <v>3</v>
      </c>
      <c r="L68" s="25">
        <v>3</v>
      </c>
      <c r="M68" s="33">
        <f t="shared" si="2"/>
        <v>9</v>
      </c>
      <c r="N68" s="31"/>
      <c r="O68" s="29">
        <v>22</v>
      </c>
      <c r="Q68" s="26">
        <f t="shared" si="0"/>
        <v>0</v>
      </c>
    </row>
    <row r="69" spans="1:17" ht="58.5" customHeight="1" x14ac:dyDescent="0.2">
      <c r="A69" s="257"/>
      <c r="B69" s="253" t="s">
        <v>227</v>
      </c>
      <c r="C69" s="95" t="s">
        <v>228</v>
      </c>
      <c r="D69" s="23">
        <v>2</v>
      </c>
      <c r="E69" s="64" t="s">
        <v>467</v>
      </c>
      <c r="F69" s="24"/>
      <c r="G69" s="24"/>
      <c r="H69" s="24"/>
      <c r="I69" s="24"/>
      <c r="J69" s="25">
        <v>3</v>
      </c>
      <c r="K69" s="25">
        <v>3</v>
      </c>
      <c r="L69" s="25">
        <v>3</v>
      </c>
      <c r="M69" s="33">
        <f t="shared" si="2"/>
        <v>9</v>
      </c>
      <c r="N69" s="31"/>
      <c r="O69" s="29">
        <v>23</v>
      </c>
      <c r="Q69" s="26">
        <f t="shared" si="0"/>
        <v>0</v>
      </c>
    </row>
    <row r="70" spans="1:17" ht="67.5" customHeight="1" x14ac:dyDescent="0.2">
      <c r="A70" s="257"/>
      <c r="B70" s="254"/>
      <c r="C70" s="96" t="s">
        <v>229</v>
      </c>
      <c r="D70" s="23">
        <v>3</v>
      </c>
      <c r="E70" s="64" t="s">
        <v>556</v>
      </c>
      <c r="F70" s="24"/>
      <c r="G70" s="24"/>
      <c r="H70" s="24"/>
      <c r="I70" s="24"/>
      <c r="J70" s="25">
        <v>4</v>
      </c>
      <c r="K70" s="25">
        <v>4</v>
      </c>
      <c r="L70" s="25">
        <v>4</v>
      </c>
      <c r="M70" s="33">
        <f t="shared" si="2"/>
        <v>12</v>
      </c>
      <c r="N70" s="31"/>
      <c r="O70" s="29">
        <v>3</v>
      </c>
      <c r="Q70" s="26">
        <f t="shared" si="0"/>
        <v>0</v>
      </c>
    </row>
    <row r="71" spans="1:17" ht="28.5" customHeight="1" x14ac:dyDescent="0.2">
      <c r="A71" s="257"/>
      <c r="B71" s="253" t="s">
        <v>230</v>
      </c>
      <c r="C71" s="95" t="s">
        <v>231</v>
      </c>
      <c r="D71" s="23">
        <v>2</v>
      </c>
      <c r="E71" s="64" t="s">
        <v>557</v>
      </c>
      <c r="F71" s="24"/>
      <c r="G71" s="24"/>
      <c r="H71" s="24"/>
      <c r="I71" s="24"/>
      <c r="J71" s="25">
        <v>3</v>
      </c>
      <c r="K71" s="25">
        <v>3</v>
      </c>
      <c r="L71" s="25">
        <v>3</v>
      </c>
      <c r="M71" s="33">
        <f t="shared" si="2"/>
        <v>9</v>
      </c>
      <c r="N71" s="31"/>
      <c r="O71" s="29">
        <v>24</v>
      </c>
      <c r="Q71" s="26">
        <f t="shared" si="0"/>
        <v>0</v>
      </c>
    </row>
    <row r="72" spans="1:17" ht="28.5" customHeight="1" x14ac:dyDescent="0.2">
      <c r="A72" s="257"/>
      <c r="B72" s="254"/>
      <c r="C72" s="96" t="s">
        <v>232</v>
      </c>
      <c r="D72" s="23">
        <v>3</v>
      </c>
      <c r="E72" s="64" t="s">
        <v>558</v>
      </c>
      <c r="F72" s="24"/>
      <c r="G72" s="24"/>
      <c r="H72" s="24"/>
      <c r="I72" s="24"/>
      <c r="J72" s="25">
        <v>3</v>
      </c>
      <c r="K72" s="25">
        <v>4</v>
      </c>
      <c r="L72" s="25">
        <v>3</v>
      </c>
      <c r="M72" s="33">
        <f t="shared" si="2"/>
        <v>10</v>
      </c>
      <c r="N72" s="31"/>
      <c r="O72" s="29">
        <v>18</v>
      </c>
      <c r="Q72" s="26">
        <f t="shared" si="0"/>
        <v>0</v>
      </c>
    </row>
    <row r="73" spans="1:17" ht="28.5" customHeight="1" x14ac:dyDescent="0.2">
      <c r="A73" s="257"/>
      <c r="B73" s="254"/>
      <c r="C73" s="96" t="s">
        <v>233</v>
      </c>
      <c r="D73" s="23">
        <v>4</v>
      </c>
      <c r="E73" s="64" t="s">
        <v>475</v>
      </c>
      <c r="F73" s="24"/>
      <c r="G73" s="24"/>
      <c r="H73" s="24"/>
      <c r="I73" s="24"/>
      <c r="J73" s="25">
        <v>4</v>
      </c>
      <c r="K73" s="25">
        <v>4</v>
      </c>
      <c r="L73" s="25">
        <v>4</v>
      </c>
      <c r="M73" s="33">
        <f t="shared" si="2"/>
        <v>12</v>
      </c>
      <c r="N73" s="31"/>
      <c r="O73" s="29">
        <v>4</v>
      </c>
      <c r="Q73" s="26">
        <f t="shared" si="0"/>
        <v>0</v>
      </c>
    </row>
    <row r="74" spans="1:17" ht="28.5" customHeight="1" x14ac:dyDescent="0.2">
      <c r="A74" s="257"/>
      <c r="B74" s="254"/>
      <c r="C74" s="96" t="s">
        <v>234</v>
      </c>
      <c r="D74" s="23">
        <v>4</v>
      </c>
      <c r="E74" s="64" t="s">
        <v>559</v>
      </c>
      <c r="F74" s="24"/>
      <c r="G74" s="24"/>
      <c r="H74" s="24"/>
      <c r="I74" s="24"/>
      <c r="J74" s="25">
        <v>4</v>
      </c>
      <c r="K74" s="25">
        <v>4</v>
      </c>
      <c r="L74" s="25">
        <v>4</v>
      </c>
      <c r="M74" s="33">
        <f t="shared" si="2"/>
        <v>12</v>
      </c>
      <c r="N74" s="31"/>
      <c r="O74" s="29">
        <v>5</v>
      </c>
      <c r="Q74" s="26"/>
    </row>
    <row r="75" spans="1:17" ht="43.5" customHeight="1" x14ac:dyDescent="0.2">
      <c r="A75" s="257"/>
      <c r="B75" s="254"/>
      <c r="C75" s="96" t="s">
        <v>235</v>
      </c>
      <c r="D75" s="23">
        <v>4</v>
      </c>
      <c r="E75" s="64" t="s">
        <v>560</v>
      </c>
      <c r="F75" s="24"/>
      <c r="G75" s="24"/>
      <c r="H75" s="24"/>
      <c r="I75" s="24"/>
      <c r="J75" s="25">
        <v>3</v>
      </c>
      <c r="K75" s="25">
        <v>3</v>
      </c>
      <c r="L75" s="25">
        <v>4</v>
      </c>
      <c r="M75" s="33">
        <f t="shared" si="2"/>
        <v>10</v>
      </c>
      <c r="N75" s="31"/>
      <c r="O75" s="29">
        <v>19</v>
      </c>
      <c r="Q75" s="26"/>
    </row>
    <row r="76" spans="1:17" ht="28.5" customHeight="1" x14ac:dyDescent="0.2">
      <c r="A76" s="257"/>
      <c r="B76" s="254"/>
      <c r="C76" s="96" t="s">
        <v>236</v>
      </c>
      <c r="D76" s="23">
        <v>3</v>
      </c>
      <c r="E76" s="64" t="s">
        <v>478</v>
      </c>
      <c r="F76" s="24"/>
      <c r="G76" s="24"/>
      <c r="H76" s="24"/>
      <c r="I76" s="24"/>
      <c r="J76" s="25">
        <v>4</v>
      </c>
      <c r="K76" s="25">
        <v>4</v>
      </c>
      <c r="L76" s="25">
        <v>4</v>
      </c>
      <c r="M76" s="33">
        <f t="shared" si="2"/>
        <v>12</v>
      </c>
      <c r="N76" s="31"/>
      <c r="O76" s="29">
        <v>6</v>
      </c>
      <c r="Q76" s="26"/>
    </row>
    <row r="77" spans="1:17" ht="28.5" customHeight="1" x14ac:dyDescent="0.2">
      <c r="A77" s="257"/>
      <c r="B77" s="254"/>
      <c r="C77" s="96" t="s">
        <v>479</v>
      </c>
      <c r="D77" s="23">
        <v>4</v>
      </c>
      <c r="E77" s="64" t="s">
        <v>480</v>
      </c>
      <c r="F77" s="24"/>
      <c r="G77" s="24"/>
      <c r="H77" s="24"/>
      <c r="I77" s="24"/>
      <c r="J77" s="25">
        <v>4</v>
      </c>
      <c r="K77" s="25">
        <v>4</v>
      </c>
      <c r="L77" s="25">
        <v>4</v>
      </c>
      <c r="M77" s="33">
        <f t="shared" si="2"/>
        <v>12</v>
      </c>
      <c r="N77" s="31"/>
      <c r="O77" s="29">
        <v>7</v>
      </c>
      <c r="Q77" s="26"/>
    </row>
    <row r="78" spans="1:17" ht="28.5" customHeight="1" x14ac:dyDescent="0.2">
      <c r="A78" s="257"/>
      <c r="B78" s="254"/>
      <c r="C78" s="96" t="s">
        <v>237</v>
      </c>
      <c r="D78" s="23">
        <v>3</v>
      </c>
      <c r="E78" s="64" t="s">
        <v>481</v>
      </c>
      <c r="F78" s="24"/>
      <c r="G78" s="24"/>
      <c r="H78" s="24"/>
      <c r="I78" s="24"/>
      <c r="J78" s="25">
        <v>2</v>
      </c>
      <c r="K78" s="25">
        <v>3</v>
      </c>
      <c r="L78" s="25">
        <v>3</v>
      </c>
      <c r="M78" s="33">
        <f t="shared" si="2"/>
        <v>8</v>
      </c>
      <c r="N78" s="31"/>
      <c r="O78" s="29">
        <v>25</v>
      </c>
      <c r="Q78" s="26"/>
    </row>
    <row r="79" spans="1:17" ht="37.5" customHeight="1" x14ac:dyDescent="0.2">
      <c r="A79" s="257"/>
      <c r="B79" s="254"/>
      <c r="C79" s="96" t="s">
        <v>238</v>
      </c>
      <c r="D79" s="23">
        <v>3</v>
      </c>
      <c r="E79" s="64" t="s">
        <v>470</v>
      </c>
      <c r="F79" s="24"/>
      <c r="G79" s="24"/>
      <c r="H79" s="24"/>
      <c r="I79" s="24"/>
      <c r="J79" s="25">
        <v>4</v>
      </c>
      <c r="K79" s="25">
        <v>4</v>
      </c>
      <c r="L79" s="25">
        <v>4</v>
      </c>
      <c r="M79" s="33">
        <f t="shared" si="2"/>
        <v>12</v>
      </c>
      <c r="N79" s="31"/>
      <c r="O79" s="29">
        <v>8</v>
      </c>
      <c r="Q79" s="26"/>
    </row>
    <row r="80" spans="1:17" ht="28.5" customHeight="1" x14ac:dyDescent="0.2">
      <c r="A80" s="257"/>
      <c r="B80" s="254"/>
      <c r="C80" s="96" t="s">
        <v>239</v>
      </c>
      <c r="D80" s="23">
        <v>3</v>
      </c>
      <c r="E80" s="64" t="s">
        <v>561</v>
      </c>
      <c r="F80" s="24"/>
      <c r="G80" s="24"/>
      <c r="H80" s="24"/>
      <c r="I80" s="24"/>
      <c r="J80" s="25">
        <v>4</v>
      </c>
      <c r="K80" s="25">
        <v>4</v>
      </c>
      <c r="L80" s="25">
        <v>4</v>
      </c>
      <c r="M80" s="33">
        <f t="shared" si="2"/>
        <v>12</v>
      </c>
      <c r="N80" s="31"/>
      <c r="O80" s="29">
        <v>9</v>
      </c>
      <c r="Q80" s="26">
        <f t="shared" si="0"/>
        <v>0</v>
      </c>
    </row>
    <row r="81" spans="1:17" ht="28.5" customHeight="1" x14ac:dyDescent="0.2">
      <c r="A81" s="257"/>
      <c r="B81" s="253" t="s">
        <v>240</v>
      </c>
      <c r="C81" s="96" t="s">
        <v>241</v>
      </c>
      <c r="D81" s="23">
        <v>4</v>
      </c>
      <c r="E81" s="64" t="s">
        <v>473</v>
      </c>
      <c r="F81" s="24"/>
      <c r="G81" s="24"/>
      <c r="H81" s="24"/>
      <c r="I81" s="24"/>
      <c r="J81" s="25">
        <v>4</v>
      </c>
      <c r="K81" s="25">
        <v>4</v>
      </c>
      <c r="L81" s="25">
        <v>4</v>
      </c>
      <c r="M81" s="33">
        <f t="shared" si="2"/>
        <v>12</v>
      </c>
      <c r="N81" s="31"/>
      <c r="O81" s="29">
        <v>10</v>
      </c>
      <c r="Q81" s="26">
        <f t="shared" si="0"/>
        <v>0</v>
      </c>
    </row>
    <row r="82" spans="1:17" ht="28.5" customHeight="1" x14ac:dyDescent="0.2">
      <c r="A82" s="257"/>
      <c r="B82" s="253"/>
      <c r="C82" s="96" t="s">
        <v>242</v>
      </c>
      <c r="D82" s="23">
        <v>4</v>
      </c>
      <c r="E82" s="64" t="s">
        <v>472</v>
      </c>
      <c r="F82" s="24"/>
      <c r="G82" s="24"/>
      <c r="H82" s="24"/>
      <c r="I82" s="24"/>
      <c r="J82" s="25">
        <v>4</v>
      </c>
      <c r="K82" s="25">
        <v>4</v>
      </c>
      <c r="L82" s="25">
        <v>4</v>
      </c>
      <c r="M82" s="33">
        <f t="shared" si="2"/>
        <v>12</v>
      </c>
      <c r="N82" s="31"/>
      <c r="O82" s="29">
        <v>11</v>
      </c>
      <c r="Q82" s="26">
        <f t="shared" si="0"/>
        <v>0</v>
      </c>
    </row>
    <row r="83" spans="1:17" ht="28.5" customHeight="1" x14ac:dyDescent="0.2">
      <c r="A83" s="257"/>
      <c r="B83" s="253"/>
      <c r="C83" s="96" t="s">
        <v>243</v>
      </c>
      <c r="D83" s="23">
        <v>4</v>
      </c>
      <c r="E83" s="64" t="s">
        <v>474</v>
      </c>
      <c r="F83" s="24"/>
      <c r="G83" s="24"/>
      <c r="H83" s="24"/>
      <c r="I83" s="24"/>
      <c r="J83" s="25">
        <v>4</v>
      </c>
      <c r="K83" s="25">
        <v>4</v>
      </c>
      <c r="L83" s="25">
        <v>4</v>
      </c>
      <c r="M83" s="33">
        <f t="shared" si="2"/>
        <v>12</v>
      </c>
      <c r="N83" s="31"/>
      <c r="O83" s="29">
        <v>12</v>
      </c>
      <c r="Q83" s="26">
        <f t="shared" si="0"/>
        <v>0</v>
      </c>
    </row>
    <row r="84" spans="1:17" ht="28.5" customHeight="1" x14ac:dyDescent="0.2">
      <c r="A84" s="257"/>
      <c r="B84" s="253"/>
      <c r="C84" s="96" t="s">
        <v>244</v>
      </c>
      <c r="D84" s="23">
        <v>4</v>
      </c>
      <c r="E84" s="64" t="s">
        <v>471</v>
      </c>
      <c r="F84" s="24"/>
      <c r="G84" s="24"/>
      <c r="H84" s="24"/>
      <c r="I84" s="24"/>
      <c r="J84" s="25">
        <v>4</v>
      </c>
      <c r="K84" s="25">
        <v>4</v>
      </c>
      <c r="L84" s="25">
        <v>4</v>
      </c>
      <c r="M84" s="33">
        <f t="shared" si="2"/>
        <v>12</v>
      </c>
      <c r="N84" s="31"/>
      <c r="O84" s="29">
        <v>13</v>
      </c>
      <c r="Q84" s="26">
        <f t="shared" si="0"/>
        <v>0</v>
      </c>
    </row>
    <row r="85" spans="1:17" ht="84" customHeight="1" x14ac:dyDescent="0.2">
      <c r="A85" s="253" t="s">
        <v>453</v>
      </c>
      <c r="B85" s="254" t="s">
        <v>245</v>
      </c>
      <c r="C85" s="102" t="s">
        <v>246</v>
      </c>
      <c r="D85" s="23">
        <v>1</v>
      </c>
      <c r="E85" s="175" t="s">
        <v>567</v>
      </c>
      <c r="F85" s="24" t="s">
        <v>285</v>
      </c>
      <c r="G85" s="24" t="s">
        <v>283</v>
      </c>
      <c r="H85" s="24"/>
      <c r="I85" s="24"/>
      <c r="J85" s="25">
        <v>4</v>
      </c>
      <c r="K85" s="25">
        <v>4</v>
      </c>
      <c r="L85" s="25">
        <v>3</v>
      </c>
      <c r="M85" s="33">
        <v>11</v>
      </c>
      <c r="N85" s="31"/>
      <c r="O85" s="29">
        <v>1</v>
      </c>
      <c r="Q85" s="26" t="str">
        <f t="shared" si="0"/>
        <v>METAS INSTITUCIONALES CLARAS</v>
      </c>
    </row>
    <row r="86" spans="1:17" ht="60" customHeight="1" x14ac:dyDescent="0.2">
      <c r="A86" s="253"/>
      <c r="B86" s="254"/>
      <c r="C86" s="96" t="s">
        <v>247</v>
      </c>
      <c r="D86" s="23">
        <v>1</v>
      </c>
      <c r="E86" s="175" t="s">
        <v>411</v>
      </c>
      <c r="F86" s="24" t="s">
        <v>284</v>
      </c>
      <c r="G86" s="24" t="s">
        <v>283</v>
      </c>
      <c r="H86" s="24"/>
      <c r="I86" s="24"/>
      <c r="J86" s="25">
        <v>2</v>
      </c>
      <c r="K86" s="25">
        <v>2</v>
      </c>
      <c r="L86" s="25">
        <v>2</v>
      </c>
      <c r="M86" s="33">
        <v>6</v>
      </c>
      <c r="N86" s="31"/>
      <c r="O86" s="29"/>
      <c r="Q86" s="26" t="str">
        <f t="shared" si="0"/>
        <v/>
      </c>
    </row>
    <row r="87" spans="1:17" ht="68.25" customHeight="1" x14ac:dyDescent="0.2">
      <c r="A87" s="253"/>
      <c r="B87" s="254"/>
      <c r="C87" s="96" t="s">
        <v>248</v>
      </c>
      <c r="D87" s="23">
        <v>3</v>
      </c>
      <c r="E87" s="175" t="s">
        <v>568</v>
      </c>
      <c r="F87" s="24" t="s">
        <v>282</v>
      </c>
      <c r="G87" s="24" t="s">
        <v>277</v>
      </c>
      <c r="H87" s="24"/>
      <c r="I87" s="24"/>
      <c r="J87" s="25">
        <v>3</v>
      </c>
      <c r="K87" s="25">
        <v>2</v>
      </c>
      <c r="L87" s="25">
        <v>3</v>
      </c>
      <c r="M87" s="33">
        <v>8</v>
      </c>
      <c r="N87" s="31"/>
      <c r="O87" s="29">
        <v>3</v>
      </c>
      <c r="Q87" s="26" t="str">
        <f t="shared" si="0"/>
        <v>MECANISCMOS DE COMUNICACION DEBILITADOS</v>
      </c>
    </row>
    <row r="88" spans="1:17" ht="22.5" x14ac:dyDescent="0.2">
      <c r="A88" s="253"/>
      <c r="B88" s="254"/>
      <c r="C88" s="96" t="s">
        <v>249</v>
      </c>
      <c r="D88" s="23">
        <v>2</v>
      </c>
      <c r="E88" s="175" t="s">
        <v>569</v>
      </c>
      <c r="F88" s="24" t="s">
        <v>282</v>
      </c>
      <c r="G88" s="24" t="s">
        <v>283</v>
      </c>
      <c r="H88" s="24"/>
      <c r="I88" s="24"/>
      <c r="J88" s="25">
        <v>2</v>
      </c>
      <c r="K88" s="25">
        <v>2</v>
      </c>
      <c r="L88" s="25">
        <v>4</v>
      </c>
      <c r="M88" s="33">
        <v>8</v>
      </c>
      <c r="N88" s="31"/>
      <c r="O88" s="29">
        <v>4</v>
      </c>
      <c r="Q88" s="26" t="str">
        <f t="shared" si="0"/>
        <v>MECANISCMOS DE COMUNICACION DEBILITADOS</v>
      </c>
    </row>
    <row r="89" spans="1:17" ht="22.5" x14ac:dyDescent="0.2">
      <c r="A89" s="253"/>
      <c r="B89" s="253" t="s">
        <v>250</v>
      </c>
      <c r="C89" s="95" t="s">
        <v>251</v>
      </c>
      <c r="D89" s="23">
        <v>2</v>
      </c>
      <c r="E89" s="174" t="s">
        <v>412</v>
      </c>
      <c r="F89" s="24" t="s">
        <v>276</v>
      </c>
      <c r="G89" s="24" t="s">
        <v>277</v>
      </c>
      <c r="H89" s="24"/>
      <c r="I89" s="24"/>
      <c r="J89" s="25">
        <v>2</v>
      </c>
      <c r="K89" s="25">
        <v>2</v>
      </c>
      <c r="L89" s="25">
        <v>2</v>
      </c>
      <c r="M89" s="33">
        <v>6</v>
      </c>
      <c r="N89" s="31"/>
      <c r="O89" s="29">
        <v>12</v>
      </c>
      <c r="Q89" s="26" t="str">
        <f t="shared" si="0"/>
        <v>DIFICULTADES PARA LA PROMOCION DEL TALENTO HUMANO</v>
      </c>
    </row>
    <row r="90" spans="1:17" ht="25.5" x14ac:dyDescent="0.2">
      <c r="A90" s="253"/>
      <c r="B90" s="254"/>
      <c r="C90" s="96" t="s">
        <v>252</v>
      </c>
      <c r="D90" s="23">
        <v>3</v>
      </c>
      <c r="E90" s="175" t="s">
        <v>413</v>
      </c>
      <c r="F90" s="24" t="s">
        <v>267</v>
      </c>
      <c r="G90" s="24" t="s">
        <v>279</v>
      </c>
      <c r="H90" s="24"/>
      <c r="I90" s="24"/>
      <c r="J90" s="25">
        <v>3</v>
      </c>
      <c r="K90" s="25">
        <v>3</v>
      </c>
      <c r="L90" s="25">
        <v>2</v>
      </c>
      <c r="M90" s="33">
        <v>8</v>
      </c>
      <c r="N90" s="31"/>
      <c r="O90" s="29">
        <v>6</v>
      </c>
      <c r="Q90" s="26" t="str">
        <f t="shared" ref="Q90:Q97" si="3">IF(O90&gt;0,+F90,"")</f>
        <v>APOYO DIRECTIVO EN LA GESTION PEDAGOGICA</v>
      </c>
    </row>
    <row r="91" spans="1:17" ht="25.5" x14ac:dyDescent="0.2">
      <c r="A91" s="253"/>
      <c r="B91" s="254"/>
      <c r="C91" s="96" t="s">
        <v>253</v>
      </c>
      <c r="D91" s="23">
        <v>3</v>
      </c>
      <c r="E91" s="174" t="s">
        <v>570</v>
      </c>
      <c r="F91" s="24"/>
      <c r="G91" s="24"/>
      <c r="H91" s="24" t="s">
        <v>285</v>
      </c>
      <c r="I91" s="24" t="s">
        <v>283</v>
      </c>
      <c r="J91" s="25">
        <v>2</v>
      </c>
      <c r="K91" s="25">
        <v>2</v>
      </c>
      <c r="L91" s="25">
        <v>2</v>
      </c>
      <c r="M91" s="33">
        <v>6</v>
      </c>
      <c r="N91" s="31"/>
      <c r="O91" s="29">
        <v>11</v>
      </c>
      <c r="Q91" s="26">
        <f t="shared" si="3"/>
        <v>0</v>
      </c>
    </row>
    <row r="92" spans="1:17" ht="28.5" customHeight="1" x14ac:dyDescent="0.2">
      <c r="A92" s="253"/>
      <c r="B92" s="254"/>
      <c r="C92" s="96" t="s">
        <v>254</v>
      </c>
      <c r="D92" s="23">
        <v>2</v>
      </c>
      <c r="E92" s="175" t="s">
        <v>571</v>
      </c>
      <c r="F92" s="24" t="s">
        <v>285</v>
      </c>
      <c r="G92" s="24" t="s">
        <v>283</v>
      </c>
      <c r="H92" s="24"/>
      <c r="I92" s="24"/>
      <c r="J92" s="25">
        <v>2</v>
      </c>
      <c r="K92" s="25">
        <v>2</v>
      </c>
      <c r="L92" s="25">
        <v>2</v>
      </c>
      <c r="M92" s="33">
        <v>6</v>
      </c>
      <c r="N92" s="31"/>
      <c r="O92" s="29">
        <v>10</v>
      </c>
      <c r="Q92" s="26" t="str">
        <f t="shared" si="3"/>
        <v>METAS INSTITUCIONALES CLARAS</v>
      </c>
    </row>
    <row r="93" spans="1:17" ht="48" customHeight="1" x14ac:dyDescent="0.2">
      <c r="A93" s="253"/>
      <c r="B93" s="253" t="s">
        <v>255</v>
      </c>
      <c r="C93" s="95" t="s">
        <v>256</v>
      </c>
      <c r="D93" s="23">
        <v>2</v>
      </c>
      <c r="E93" s="174" t="s">
        <v>572</v>
      </c>
      <c r="F93" s="24" t="s">
        <v>267</v>
      </c>
      <c r="G93" s="24" t="s">
        <v>272</v>
      </c>
      <c r="H93" s="24"/>
      <c r="I93" s="24"/>
      <c r="J93" s="25">
        <v>3</v>
      </c>
      <c r="K93" s="25">
        <v>2</v>
      </c>
      <c r="L93" s="25">
        <v>4</v>
      </c>
      <c r="M93" s="33">
        <v>9</v>
      </c>
      <c r="N93" s="31"/>
      <c r="O93" s="29">
        <v>2</v>
      </c>
      <c r="Q93" s="26" t="str">
        <f t="shared" si="3"/>
        <v>APOYO DIRECTIVO EN LA GESTION PEDAGOGICA</v>
      </c>
    </row>
    <row r="94" spans="1:17" ht="28.5" customHeight="1" x14ac:dyDescent="0.2">
      <c r="A94" s="253"/>
      <c r="B94" s="254"/>
      <c r="C94" s="96" t="s">
        <v>257</v>
      </c>
      <c r="D94" s="23">
        <v>2</v>
      </c>
      <c r="E94" s="174" t="s">
        <v>414</v>
      </c>
      <c r="F94" s="24" t="s">
        <v>271</v>
      </c>
      <c r="G94" s="24" t="s">
        <v>283</v>
      </c>
      <c r="H94" s="24"/>
      <c r="I94" s="24"/>
      <c r="J94" s="25">
        <v>2</v>
      </c>
      <c r="K94" s="25">
        <v>2</v>
      </c>
      <c r="L94" s="25">
        <v>2</v>
      </c>
      <c r="M94" s="33">
        <v>6</v>
      </c>
      <c r="N94" s="31"/>
      <c r="O94" s="29">
        <v>9</v>
      </c>
      <c r="Q94" s="26" t="str">
        <f t="shared" si="3"/>
        <v>CLARIDAD EN LA PROYECCION DEL E.E. AL CONTEXTO</v>
      </c>
    </row>
    <row r="95" spans="1:17" ht="45.75" customHeight="1" x14ac:dyDescent="0.2">
      <c r="A95" s="253"/>
      <c r="B95" s="254"/>
      <c r="C95" s="96" t="s">
        <v>258</v>
      </c>
      <c r="D95" s="23">
        <v>2</v>
      </c>
      <c r="E95" s="174" t="s">
        <v>573</v>
      </c>
      <c r="F95" s="24" t="s">
        <v>285</v>
      </c>
      <c r="G95" s="24" t="s">
        <v>279</v>
      </c>
      <c r="H95" s="24"/>
      <c r="I95" s="24"/>
      <c r="J95" s="25">
        <v>2</v>
      </c>
      <c r="K95" s="25">
        <v>3</v>
      </c>
      <c r="L95" s="25">
        <v>3</v>
      </c>
      <c r="M95" s="33">
        <v>8</v>
      </c>
      <c r="N95" s="31"/>
      <c r="O95" s="29">
        <v>5</v>
      </c>
      <c r="Q95" s="26" t="str">
        <f t="shared" si="3"/>
        <v>METAS INSTITUCIONALES CLARAS</v>
      </c>
    </row>
    <row r="96" spans="1:17" ht="44.25" customHeight="1" x14ac:dyDescent="0.2">
      <c r="A96" s="253"/>
      <c r="B96" s="253" t="s">
        <v>259</v>
      </c>
      <c r="C96" s="95" t="s">
        <v>260</v>
      </c>
      <c r="D96" s="23">
        <v>2</v>
      </c>
      <c r="E96" s="174"/>
      <c r="F96" s="24" t="s">
        <v>267</v>
      </c>
      <c r="G96" s="24" t="s">
        <v>272</v>
      </c>
      <c r="H96" s="24"/>
      <c r="I96" s="24"/>
      <c r="J96" s="25">
        <v>3</v>
      </c>
      <c r="K96" s="25">
        <v>2</v>
      </c>
      <c r="L96" s="25">
        <v>2</v>
      </c>
      <c r="M96" s="33">
        <v>7</v>
      </c>
      <c r="N96" s="31"/>
      <c r="O96" s="29">
        <v>8</v>
      </c>
      <c r="Q96" s="26" t="str">
        <f t="shared" si="3"/>
        <v>APOYO DIRECTIVO EN LA GESTION PEDAGOGICA</v>
      </c>
    </row>
    <row r="97" spans="1:17" ht="48.75" customHeight="1" x14ac:dyDescent="0.2">
      <c r="A97" s="253"/>
      <c r="B97" s="254"/>
      <c r="C97" s="96" t="s">
        <v>261</v>
      </c>
      <c r="D97" s="23">
        <v>3</v>
      </c>
      <c r="E97" s="174" t="s">
        <v>415</v>
      </c>
      <c r="F97" s="24" t="s">
        <v>276</v>
      </c>
      <c r="G97" s="24" t="s">
        <v>277</v>
      </c>
      <c r="H97" s="24"/>
      <c r="I97" s="24"/>
      <c r="J97" s="25">
        <v>2</v>
      </c>
      <c r="K97" s="25">
        <v>2</v>
      </c>
      <c r="L97" s="25">
        <v>3</v>
      </c>
      <c r="M97" s="33">
        <v>7</v>
      </c>
      <c r="N97" s="31"/>
      <c r="O97" s="29">
        <v>7</v>
      </c>
      <c r="Q97" s="26" t="str">
        <f t="shared" si="3"/>
        <v>DIFICULTADES PARA LA PROMOCION DEL TALENTO HUMANO</v>
      </c>
    </row>
    <row r="98" spans="1:17" ht="28.5" customHeight="1" x14ac:dyDescent="0.2">
      <c r="A98" s="253"/>
      <c r="B98" s="254"/>
      <c r="C98" s="96" t="s">
        <v>262</v>
      </c>
      <c r="D98" s="23">
        <v>3</v>
      </c>
      <c r="E98" s="174" t="s">
        <v>416</v>
      </c>
      <c r="F98" s="24" t="s">
        <v>280</v>
      </c>
      <c r="G98" s="24" t="s">
        <v>270</v>
      </c>
      <c r="H98" s="24"/>
      <c r="I98" s="24"/>
      <c r="J98" s="25">
        <v>2</v>
      </c>
      <c r="K98" s="25">
        <v>2</v>
      </c>
      <c r="L98" s="25">
        <v>3</v>
      </c>
      <c r="M98" s="33">
        <v>7</v>
      </c>
      <c r="N98" s="31"/>
      <c r="O98" s="176">
        <v>6</v>
      </c>
      <c r="Q98" s="26" t="e">
        <f>IF(#REF!&gt;0,+F98,"")</f>
        <v>#REF!</v>
      </c>
    </row>
    <row r="99" spans="1:17" ht="39" thickBot="1" x14ac:dyDescent="0.25">
      <c r="A99" s="253" t="s">
        <v>437</v>
      </c>
      <c r="B99" s="254" t="s">
        <v>438</v>
      </c>
      <c r="C99" s="102" t="s">
        <v>439</v>
      </c>
      <c r="D99" s="23">
        <v>2</v>
      </c>
      <c r="E99" s="64" t="s">
        <v>440</v>
      </c>
      <c r="F99" s="24"/>
      <c r="G99" s="24"/>
      <c r="H99" s="24" t="s">
        <v>285</v>
      </c>
      <c r="I99" s="24" t="s">
        <v>283</v>
      </c>
      <c r="J99" s="25">
        <v>1</v>
      </c>
      <c r="K99" s="25">
        <v>2</v>
      </c>
      <c r="L99" s="25">
        <v>1</v>
      </c>
      <c r="M99" s="33">
        <v>4</v>
      </c>
      <c r="N99" s="31"/>
      <c r="O99" s="29"/>
    </row>
    <row r="100" spans="1:17" ht="63.75" x14ac:dyDescent="0.2">
      <c r="A100" s="253"/>
      <c r="B100" s="254"/>
      <c r="C100" s="96" t="s">
        <v>441</v>
      </c>
      <c r="D100" s="23">
        <v>4</v>
      </c>
      <c r="E100" s="64" t="s">
        <v>442</v>
      </c>
      <c r="F100" s="108" t="s">
        <v>280</v>
      </c>
      <c r="G100" s="108" t="s">
        <v>277</v>
      </c>
      <c r="H100" s="24"/>
      <c r="I100" s="24"/>
      <c r="J100" s="25">
        <v>3</v>
      </c>
      <c r="K100" s="25">
        <v>3</v>
      </c>
      <c r="L100" s="25">
        <v>4</v>
      </c>
      <c r="M100" s="33">
        <v>10</v>
      </c>
      <c r="N100" s="31"/>
      <c r="O100" s="29"/>
    </row>
    <row r="101" spans="1:17" ht="38.25" x14ac:dyDescent="0.2">
      <c r="A101" s="253"/>
      <c r="B101" s="254"/>
      <c r="C101" s="96" t="s">
        <v>443</v>
      </c>
      <c r="D101" s="23">
        <v>2</v>
      </c>
      <c r="E101" s="64" t="s">
        <v>444</v>
      </c>
      <c r="F101" s="24" t="s">
        <v>280</v>
      </c>
      <c r="G101" s="24" t="s">
        <v>277</v>
      </c>
      <c r="H101" s="24"/>
      <c r="I101" s="24"/>
      <c r="J101" s="25">
        <v>3</v>
      </c>
      <c r="K101" s="25">
        <v>2</v>
      </c>
      <c r="L101" s="25">
        <v>4</v>
      </c>
      <c r="M101" s="33">
        <v>9</v>
      </c>
      <c r="N101" s="31"/>
      <c r="O101" s="29"/>
    </row>
    <row r="102" spans="1:17" ht="51" x14ac:dyDescent="0.2">
      <c r="A102" s="253"/>
      <c r="B102" s="253" t="s">
        <v>445</v>
      </c>
      <c r="C102" s="96" t="s">
        <v>446</v>
      </c>
      <c r="D102" s="23">
        <v>2</v>
      </c>
      <c r="E102" s="64" t="s">
        <v>447</v>
      </c>
      <c r="F102" s="24" t="s">
        <v>280</v>
      </c>
      <c r="G102" s="24" t="s">
        <v>277</v>
      </c>
      <c r="H102" s="24"/>
      <c r="I102" s="24"/>
      <c r="J102" s="25">
        <v>1</v>
      </c>
      <c r="K102" s="25">
        <v>3</v>
      </c>
      <c r="L102" s="25">
        <v>4</v>
      </c>
      <c r="M102" s="33">
        <v>8</v>
      </c>
      <c r="N102" s="31"/>
      <c r="O102" s="29"/>
    </row>
    <row r="103" spans="1:17" ht="25.5" x14ac:dyDescent="0.2">
      <c r="A103" s="253"/>
      <c r="B103" s="254"/>
      <c r="C103" s="96" t="s">
        <v>448</v>
      </c>
      <c r="D103" s="23">
        <v>2</v>
      </c>
      <c r="E103" s="64" t="s">
        <v>449</v>
      </c>
      <c r="F103" s="24" t="s">
        <v>276</v>
      </c>
      <c r="G103" s="24" t="s">
        <v>277</v>
      </c>
      <c r="H103" s="24"/>
      <c r="I103" s="24"/>
      <c r="J103" s="25">
        <v>3</v>
      </c>
      <c r="K103" s="25">
        <v>4</v>
      </c>
      <c r="L103" s="25">
        <v>3</v>
      </c>
      <c r="M103" s="33">
        <v>10</v>
      </c>
      <c r="N103" s="31"/>
      <c r="O103" s="29">
        <v>12</v>
      </c>
    </row>
    <row r="104" spans="1:17" ht="38.25" x14ac:dyDescent="0.2">
      <c r="A104" s="253"/>
      <c r="B104" s="157" t="s">
        <v>450</v>
      </c>
      <c r="C104" s="95" t="s">
        <v>451</v>
      </c>
      <c r="D104" s="23">
        <v>3</v>
      </c>
      <c r="E104" s="64" t="s">
        <v>452</v>
      </c>
      <c r="F104" s="24" t="s">
        <v>276</v>
      </c>
      <c r="G104" s="24" t="s">
        <v>277</v>
      </c>
      <c r="H104" s="24"/>
      <c r="I104" s="24"/>
      <c r="J104" s="25">
        <v>2</v>
      </c>
      <c r="K104" s="25">
        <v>2</v>
      </c>
      <c r="L104" s="25">
        <v>2</v>
      </c>
      <c r="M104" s="33">
        <v>6</v>
      </c>
      <c r="N104" s="31"/>
      <c r="O104" s="29"/>
    </row>
    <row r="199" spans="6:9" x14ac:dyDescent="0.2">
      <c r="F199" s="21" t="s">
        <v>263</v>
      </c>
      <c r="G199" s="21" t="s">
        <v>264</v>
      </c>
      <c r="H199" s="21" t="s">
        <v>263</v>
      </c>
      <c r="I199" s="21" t="s">
        <v>264</v>
      </c>
    </row>
    <row r="200" spans="6:9" x14ac:dyDescent="0.2">
      <c r="F200" s="21" t="s">
        <v>265</v>
      </c>
      <c r="G200" s="21" t="s">
        <v>266</v>
      </c>
      <c r="H200" s="21" t="s">
        <v>265</v>
      </c>
      <c r="I200" s="21" t="s">
        <v>266</v>
      </c>
    </row>
    <row r="201" spans="6:9" x14ac:dyDescent="0.2">
      <c r="F201" s="21" t="s">
        <v>267</v>
      </c>
      <c r="G201" s="21" t="s">
        <v>268</v>
      </c>
      <c r="H201" s="21" t="s">
        <v>267</v>
      </c>
      <c r="I201" s="21" t="s">
        <v>268</v>
      </c>
    </row>
    <row r="202" spans="6:9" x14ac:dyDescent="0.2">
      <c r="F202" s="21" t="s">
        <v>269</v>
      </c>
      <c r="G202" s="21" t="s">
        <v>270</v>
      </c>
      <c r="H202" s="21" t="s">
        <v>269</v>
      </c>
      <c r="I202" s="21" t="s">
        <v>270</v>
      </c>
    </row>
    <row r="203" spans="6:9" x14ac:dyDescent="0.2">
      <c r="F203" s="21" t="s">
        <v>271</v>
      </c>
      <c r="G203" s="21" t="s">
        <v>272</v>
      </c>
      <c r="H203" s="21" t="s">
        <v>271</v>
      </c>
      <c r="I203" s="21" t="s">
        <v>272</v>
      </c>
    </row>
    <row r="204" spans="6:9" x14ac:dyDescent="0.2">
      <c r="F204" s="21" t="s">
        <v>273</v>
      </c>
      <c r="G204" s="21" t="s">
        <v>274</v>
      </c>
      <c r="H204" s="21" t="s">
        <v>275</v>
      </c>
      <c r="I204" s="21" t="s">
        <v>274</v>
      </c>
    </row>
    <row r="205" spans="6:9" x14ac:dyDescent="0.2">
      <c r="F205" s="21" t="s">
        <v>276</v>
      </c>
      <c r="G205" s="21" t="s">
        <v>277</v>
      </c>
      <c r="H205" s="21" t="s">
        <v>276</v>
      </c>
      <c r="I205" s="21" t="s">
        <v>277</v>
      </c>
    </row>
    <row r="206" spans="6:9" x14ac:dyDescent="0.2">
      <c r="F206" s="21" t="s">
        <v>278</v>
      </c>
      <c r="G206" s="21" t="s">
        <v>279</v>
      </c>
      <c r="H206" s="21" t="s">
        <v>278</v>
      </c>
      <c r="I206" s="21" t="s">
        <v>279</v>
      </c>
    </row>
    <row r="207" spans="6:9" x14ac:dyDescent="0.2">
      <c r="F207" s="21" t="s">
        <v>280</v>
      </c>
      <c r="G207" s="21" t="s">
        <v>281</v>
      </c>
      <c r="H207" s="21" t="s">
        <v>280</v>
      </c>
      <c r="I207" s="21" t="s">
        <v>281</v>
      </c>
    </row>
    <row r="208" spans="6:9" x14ac:dyDescent="0.2">
      <c r="F208" s="21" t="s">
        <v>282</v>
      </c>
      <c r="G208" s="21" t="s">
        <v>283</v>
      </c>
      <c r="H208" s="21" t="s">
        <v>282</v>
      </c>
      <c r="I208" s="21" t="s">
        <v>283</v>
      </c>
    </row>
    <row r="209" spans="6:9" x14ac:dyDescent="0.2">
      <c r="F209" s="21" t="s">
        <v>284</v>
      </c>
      <c r="G209" s="21"/>
      <c r="H209" s="21" t="s">
        <v>284</v>
      </c>
      <c r="I209" s="21"/>
    </row>
    <row r="210" spans="6:9" x14ac:dyDescent="0.2">
      <c r="F210" s="21" t="s">
        <v>285</v>
      </c>
      <c r="G210" s="21"/>
      <c r="H210" s="21" t="s">
        <v>285</v>
      </c>
      <c r="I210" s="21"/>
    </row>
  </sheetData>
  <dataConsolidate/>
  <mergeCells count="34">
    <mergeCell ref="F4:I4"/>
    <mergeCell ref="B93:B95"/>
    <mergeCell ref="B53:B58"/>
    <mergeCell ref="B71:B80"/>
    <mergeCell ref="B62:B68"/>
    <mergeCell ref="A2:O2"/>
    <mergeCell ref="B36:B39"/>
    <mergeCell ref="B40:B44"/>
    <mergeCell ref="B45:B48"/>
    <mergeCell ref="J3:O3"/>
    <mergeCell ref="A6:A39"/>
    <mergeCell ref="O4:O5"/>
    <mergeCell ref="B23:B26"/>
    <mergeCell ref="J4:M4"/>
    <mergeCell ref="B6:B9"/>
    <mergeCell ref="B15:B22"/>
    <mergeCell ref="B10:B14"/>
    <mergeCell ref="A4:B4"/>
    <mergeCell ref="E4:E5"/>
    <mergeCell ref="B27:B35"/>
    <mergeCell ref="N4:N5"/>
    <mergeCell ref="A99:A104"/>
    <mergeCell ref="B99:B101"/>
    <mergeCell ref="B102:B103"/>
    <mergeCell ref="B81:B84"/>
    <mergeCell ref="A40:A58"/>
    <mergeCell ref="B59:B61"/>
    <mergeCell ref="B85:B88"/>
    <mergeCell ref="B49:B52"/>
    <mergeCell ref="A85:A98"/>
    <mergeCell ref="A59:A84"/>
    <mergeCell ref="B89:B92"/>
    <mergeCell ref="B96:B98"/>
    <mergeCell ref="B69:B70"/>
  </mergeCells>
  <phoneticPr fontId="17" type="noConversion"/>
  <conditionalFormatting sqref="F36:F39">
    <cfRule type="expression" dxfId="15" priority="58" stopIfTrue="1">
      <formula>"LARGO($G$36)&gt;0"</formula>
    </cfRule>
  </conditionalFormatting>
  <conditionalFormatting sqref="F44:F84">
    <cfRule type="expression" dxfId="14" priority="85" stopIfTrue="1">
      <formula>H44&lt;&gt;""</formula>
    </cfRule>
    <cfRule type="expression" dxfId="13" priority="86" stopIfTrue="1">
      <formula>"LARGO($G$36)&gt;0"</formula>
    </cfRule>
  </conditionalFormatting>
  <conditionalFormatting sqref="F48:F84">
    <cfRule type="expression" dxfId="12" priority="90" stopIfTrue="1">
      <formula>"LARGO($G$36)&gt;0"</formula>
    </cfRule>
  </conditionalFormatting>
  <conditionalFormatting sqref="F85:F98">
    <cfRule type="expression" dxfId="11" priority="12" stopIfTrue="1">
      <formula>"LARGO($G$36)&gt;0"</formula>
    </cfRule>
    <cfRule type="expression" dxfId="10" priority="21" stopIfTrue="1">
      <formula>"LARGO($G$36)&gt;0"</formula>
    </cfRule>
  </conditionalFormatting>
  <conditionalFormatting sqref="F99">
    <cfRule type="expression" dxfId="9" priority="38" stopIfTrue="1">
      <formula>"LARGO($G$36)&gt;0"</formula>
    </cfRule>
  </conditionalFormatting>
  <conditionalFormatting sqref="F6:G39">
    <cfRule type="expression" dxfId="8" priority="59" stopIfTrue="1">
      <formula>H6&lt;&gt;""</formula>
    </cfRule>
  </conditionalFormatting>
  <conditionalFormatting sqref="F30:G104">
    <cfRule type="expression" dxfId="7" priority="33" stopIfTrue="1">
      <formula>H30&lt;&gt;""</formula>
    </cfRule>
  </conditionalFormatting>
  <conditionalFormatting sqref="F44:G84">
    <cfRule type="expression" dxfId="6" priority="89" stopIfTrue="1">
      <formula>H44&lt;&gt;""</formula>
    </cfRule>
  </conditionalFormatting>
  <conditionalFormatting sqref="F85:G98">
    <cfRule type="expression" dxfId="5" priority="10" stopIfTrue="1">
      <formula>H85&lt;&gt;""</formula>
    </cfRule>
    <cfRule type="expression" dxfId="4" priority="20" stopIfTrue="1">
      <formula>H85&lt;&gt;""</formula>
    </cfRule>
  </conditionalFormatting>
  <conditionalFormatting sqref="G40:G84">
    <cfRule type="expression" dxfId="3" priority="84" stopIfTrue="1">
      <formula>I40&lt;&gt;""</formula>
    </cfRule>
  </conditionalFormatting>
  <conditionalFormatting sqref="H6:I104">
    <cfRule type="expression" dxfId="2" priority="13" stopIfTrue="1">
      <formula>F6&lt;&gt;""</formula>
    </cfRule>
  </conditionalFormatting>
  <conditionalFormatting sqref="O6">
    <cfRule type="cellIs" dxfId="1" priority="4" operator="between">
      <formula>1</formula>
      <formula>12</formula>
    </cfRule>
  </conditionalFormatting>
  <conditionalFormatting sqref="O8:O104">
    <cfRule type="cellIs" dxfId="0" priority="1" operator="between">
      <formula>1</formula>
      <formula>12</formula>
    </cfRule>
  </conditionalFormatting>
  <dataValidations xWindow="461" yWindow="383" count="12">
    <dataValidation type="whole" operator="lessThan" allowBlank="1" showInputMessage="1" showErrorMessage="1" error="Debe estar entre 1 y 4" prompt="Diligencie el numero correspondiente." sqref="D6:D104">
      <formula1>5</formula1>
    </dataValidation>
    <dataValidation type="custom" allowBlank="1" showInputMessage="1" showErrorMessage="1" error="Solo se admiten X mayusculas_x000a__x000a_" prompt="Coloque un &quot;X&quot; mayuscula si esta asociado" sqref="N6:N104">
      <formula1>EXACT(N6,$Q$4)</formula1>
    </dataValidation>
    <dataValidation type="whole" allowBlank="1" showInputMessage="1" showErrorMessage="1" prompt="Valor admitido entre 1 y 4" sqref="J6:L104">
      <formula1>1</formula1>
      <formula2>4</formula2>
    </dataValidation>
    <dataValidation type="list" allowBlank="1" showInputMessage="1" showErrorMessage="1" sqref="H6:H98">
      <formula1>$H$201:$H$212</formula1>
    </dataValidation>
    <dataValidation type="list" allowBlank="1" showInputMessage="1" showErrorMessage="1" sqref="I6:I98">
      <formula1>$I$201:$I$211</formula1>
    </dataValidation>
    <dataValidation type="list" allowBlank="1" showInputMessage="1" showErrorMessage="1" prompt="No debe seleccionar esta celda cuando ha seleccionado un _x000a_factor externo de FORTALEZAS" sqref="F39">
      <formula1>$F$201:$F$212</formula1>
    </dataValidation>
    <dataValidation type="list" allowBlank="1" showInputMessage="1" showErrorMessage="1" sqref="F6:F38 F44:F98">
      <formula1>$F$201:$F$212</formula1>
    </dataValidation>
    <dataValidation type="list" allowBlank="1" showInputMessage="1" showErrorMessage="1" sqref="G6:G98">
      <formula1>$G$201:$G$211</formula1>
    </dataValidation>
    <dataValidation type="list" allowBlank="1" showInputMessage="1" showErrorMessage="1" sqref="G99:G104">
      <formula1>$G$188:$G$198</formula1>
    </dataValidation>
    <dataValidation type="list" allowBlank="1" showInputMessage="1" showErrorMessage="1" sqref="I99:I104">
      <formula1>$I$188:$I$198</formula1>
    </dataValidation>
    <dataValidation type="list" allowBlank="1" showInputMessage="1" showErrorMessage="1" sqref="H99:H104">
      <formula1>$H$188:$H$199</formula1>
    </dataValidation>
    <dataValidation type="list" allowBlank="1" showInputMessage="1" showErrorMessage="1" sqref="F99:F104">
      <formula1>$F$188:$F$199</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249977111117893"/>
  </sheetPr>
  <dimension ref="B2:C20"/>
  <sheetViews>
    <sheetView workbookViewId="0">
      <selection activeCell="C13" sqref="C13"/>
    </sheetView>
  </sheetViews>
  <sheetFormatPr baseColWidth="10" defaultColWidth="9.33203125" defaultRowHeight="11.25" x14ac:dyDescent="0.2"/>
  <cols>
    <col min="1" max="1" width="9.33203125" customWidth="1"/>
    <col min="2" max="2" width="58.1640625" customWidth="1"/>
    <col min="3" max="3" width="89.1640625" customWidth="1"/>
    <col min="4" max="256" width="12" customWidth="1"/>
  </cols>
  <sheetData>
    <row r="2" spans="2:3" ht="15" x14ac:dyDescent="0.2">
      <c r="B2" s="283" t="s">
        <v>286</v>
      </c>
      <c r="C2" s="283"/>
    </row>
    <row r="3" spans="2:3" x14ac:dyDescent="0.2">
      <c r="B3" s="1" t="s">
        <v>287</v>
      </c>
      <c r="C3" s="1" t="s">
        <v>26</v>
      </c>
    </row>
    <row r="4" spans="2:3" s="30" customFormat="1" ht="61.5" customHeight="1" x14ac:dyDescent="0.2">
      <c r="B4" s="65" t="s">
        <v>288</v>
      </c>
      <c r="C4" s="59" t="s">
        <v>410</v>
      </c>
    </row>
    <row r="5" spans="2:3" s="56" customFormat="1" ht="40.5" customHeight="1" x14ac:dyDescent="0.2">
      <c r="B5" s="54"/>
      <c r="C5" s="55"/>
    </row>
    <row r="6" spans="2:3" s="30" customFormat="1" ht="21.75" customHeight="1" x14ac:dyDescent="0.2">
      <c r="B6" s="283" t="s">
        <v>289</v>
      </c>
      <c r="C6" s="283"/>
    </row>
    <row r="7" spans="2:3" s="30" customFormat="1" ht="12.75" customHeight="1" x14ac:dyDescent="0.2">
      <c r="B7" s="1" t="s">
        <v>287</v>
      </c>
      <c r="C7" s="1" t="s">
        <v>26</v>
      </c>
    </row>
    <row r="8" spans="2:3" ht="51" x14ac:dyDescent="0.2">
      <c r="B8" s="65" t="s">
        <v>290</v>
      </c>
      <c r="C8" s="59" t="s">
        <v>405</v>
      </c>
    </row>
    <row r="9" spans="2:3" s="57" customFormat="1" ht="12.75" x14ac:dyDescent="0.2">
      <c r="B9" s="54"/>
      <c r="C9" s="55"/>
    </row>
    <row r="10" spans="2:3" s="57" customFormat="1" ht="12.75" x14ac:dyDescent="0.2">
      <c r="C10" s="55"/>
    </row>
    <row r="11" spans="2:3" ht="15" x14ac:dyDescent="0.2">
      <c r="B11" s="284" t="s">
        <v>291</v>
      </c>
      <c r="C11" s="284"/>
    </row>
    <row r="12" spans="2:3" x14ac:dyDescent="0.2">
      <c r="B12" s="1" t="s">
        <v>287</v>
      </c>
      <c r="C12" s="1" t="s">
        <v>26</v>
      </c>
    </row>
    <row r="13" spans="2:3" ht="63.75" x14ac:dyDescent="0.2">
      <c r="B13" s="65" t="s">
        <v>292</v>
      </c>
      <c r="C13" s="59" t="s">
        <v>417</v>
      </c>
    </row>
    <row r="14" spans="2:3" s="57" customFormat="1" ht="12.75" x14ac:dyDescent="0.2">
      <c r="B14" s="54"/>
      <c r="C14" s="55"/>
    </row>
    <row r="15" spans="2:3" s="57" customFormat="1" ht="12.75" x14ac:dyDescent="0.2">
      <c r="B15" s="54"/>
      <c r="C15" s="55"/>
    </row>
    <row r="16" spans="2:3" ht="15" x14ac:dyDescent="0.2">
      <c r="B16" s="283" t="s">
        <v>293</v>
      </c>
      <c r="C16" s="283"/>
    </row>
    <row r="17" spans="2:3" x14ac:dyDescent="0.2">
      <c r="B17" s="1" t="s">
        <v>25</v>
      </c>
      <c r="C17" s="1" t="s">
        <v>26</v>
      </c>
    </row>
    <row r="18" spans="2:3" s="30" customFormat="1" ht="38.25" x14ac:dyDescent="0.2">
      <c r="B18" s="8" t="s">
        <v>294</v>
      </c>
      <c r="C18" s="59" t="s">
        <v>427</v>
      </c>
    </row>
    <row r="19" spans="2:3" s="30" customFormat="1" ht="25.5" x14ac:dyDescent="0.2">
      <c r="B19" s="8" t="s">
        <v>295</v>
      </c>
      <c r="C19" s="59" t="s">
        <v>428</v>
      </c>
    </row>
    <row r="20" spans="2:3" s="30" customFormat="1" ht="38.25" x14ac:dyDescent="0.2">
      <c r="B20" s="8" t="s">
        <v>296</v>
      </c>
      <c r="C20" s="59" t="s">
        <v>429</v>
      </c>
    </row>
  </sheetData>
  <sheetProtection password="CC5C" sheet="1" selectLockedCells="1"/>
  <mergeCells count="4">
    <mergeCell ref="B2:C2"/>
    <mergeCell ref="B16:C16"/>
    <mergeCell ref="B6:C6"/>
    <mergeCell ref="B11:C11"/>
  </mergeCells>
  <phoneticPr fontId="1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499984740745262"/>
  </sheetPr>
  <dimension ref="A2:M36"/>
  <sheetViews>
    <sheetView topLeftCell="A4" zoomScale="136" zoomScaleNormal="136" workbookViewId="0">
      <selection activeCell="C5" sqref="C5:C6"/>
    </sheetView>
  </sheetViews>
  <sheetFormatPr baseColWidth="10" defaultColWidth="9.33203125" defaultRowHeight="11.25" x14ac:dyDescent="0.2"/>
  <cols>
    <col min="1" max="1" width="9.1640625" customWidth="1"/>
    <col min="2" max="2" width="36.83203125" style="86" customWidth="1"/>
    <col min="3" max="3" width="79.5" style="86" customWidth="1"/>
    <col min="4" max="4" width="67.33203125" style="86" customWidth="1"/>
    <col min="5" max="5" width="12" customWidth="1"/>
    <col min="6" max="13" width="12" style="164" customWidth="1"/>
    <col min="14" max="256" width="12" customWidth="1"/>
  </cols>
  <sheetData>
    <row r="2" spans="1:13" ht="15.75" x14ac:dyDescent="0.2">
      <c r="B2" s="294" t="s">
        <v>297</v>
      </c>
      <c r="C2" s="294"/>
      <c r="D2" s="294"/>
    </row>
    <row r="3" spans="1:13" ht="12" thickBot="1" x14ac:dyDescent="0.25"/>
    <row r="4" spans="1:13" s="20" customFormat="1" ht="57" customHeight="1" x14ac:dyDescent="0.25">
      <c r="A4" s="32" t="s">
        <v>298</v>
      </c>
      <c r="B4" s="32" t="s">
        <v>299</v>
      </c>
      <c r="C4" s="32" t="s">
        <v>300</v>
      </c>
      <c r="D4" s="32" t="s">
        <v>301</v>
      </c>
      <c r="E4" s="166"/>
      <c r="F4" s="165"/>
      <c r="G4" s="165"/>
      <c r="H4" s="165"/>
      <c r="I4" s="165"/>
      <c r="J4" s="165"/>
      <c r="K4" s="165"/>
      <c r="L4" s="165"/>
      <c r="M4" s="165"/>
    </row>
    <row r="5" spans="1:13" s="20" customFormat="1" ht="45" customHeight="1" x14ac:dyDescent="0.25">
      <c r="A5" s="289">
        <v>1</v>
      </c>
      <c r="B5" s="290" t="str">
        <f>AUTOEVA!C99</f>
        <v>Encuentros formativos por grados</v>
      </c>
      <c r="C5" s="293" t="s">
        <v>574</v>
      </c>
      <c r="D5" s="162"/>
      <c r="E5" s="292">
        <f>AVERAGE(11,10,6,6,11,10,10,10,8,11,6,8)</f>
        <v>8.9166666666666661</v>
      </c>
      <c r="F5" s="165"/>
      <c r="G5" s="165"/>
      <c r="H5" s="165"/>
      <c r="I5" s="165"/>
      <c r="J5" s="165"/>
      <c r="K5" s="165"/>
      <c r="L5" s="165"/>
      <c r="M5" s="165"/>
    </row>
    <row r="6" spans="1:13" ht="49.5" customHeight="1" x14ac:dyDescent="0.2">
      <c r="A6" s="289"/>
      <c r="B6" s="290"/>
      <c r="C6" s="293"/>
      <c r="D6" s="162"/>
      <c r="E6" s="292"/>
    </row>
    <row r="7" spans="1:13" ht="60" customHeight="1" x14ac:dyDescent="0.2">
      <c r="A7" s="289">
        <v>2</v>
      </c>
      <c r="B7" s="290" t="str">
        <f>AUTOEVA!C40</f>
        <v>Plan de estudios.</v>
      </c>
      <c r="C7" s="291" t="s">
        <v>575</v>
      </c>
      <c r="D7" s="162"/>
      <c r="E7" s="288">
        <f>AVERAGE(8,11,11,11,12,10,11,10,10,10,12,12)</f>
        <v>10.666666666666666</v>
      </c>
    </row>
    <row r="8" spans="1:13" ht="45" customHeight="1" x14ac:dyDescent="0.2">
      <c r="A8" s="289"/>
      <c r="B8" s="290"/>
      <c r="C8" s="291"/>
      <c r="D8" s="162"/>
      <c r="E8" s="288"/>
    </row>
    <row r="9" spans="1:13" ht="52.5" customHeight="1" x14ac:dyDescent="0.2">
      <c r="A9" s="289">
        <v>3</v>
      </c>
      <c r="B9" s="290" t="str">
        <f>AUTOEVA!C15</f>
        <v>Consejo directivo.</v>
      </c>
      <c r="C9" s="291" t="s">
        <v>576</v>
      </c>
      <c r="D9" s="162"/>
      <c r="E9" s="288">
        <f>AVERAGE(12,9,8,6,10,10,12,12,12,12,12,10)</f>
        <v>10.416666666666666</v>
      </c>
    </row>
    <row r="10" spans="1:13" ht="47.25" customHeight="1" x14ac:dyDescent="0.2">
      <c r="A10" s="289"/>
      <c r="B10" s="290"/>
      <c r="C10" s="291"/>
      <c r="D10" s="162"/>
      <c r="E10" s="288"/>
    </row>
    <row r="11" spans="1:13" ht="45" customHeight="1" x14ac:dyDescent="0.2">
      <c r="A11" s="289">
        <v>4</v>
      </c>
      <c r="B11" s="290" t="str">
        <f>AUTOEVA!C19</f>
        <v>Consejo estudiantil.</v>
      </c>
      <c r="C11" s="291" t="s">
        <v>562</v>
      </c>
      <c r="D11" s="162"/>
      <c r="E11" s="287">
        <f>AVERAGE(4,6,7,10,6,9,10,6,8,8,4,12)</f>
        <v>7.5</v>
      </c>
    </row>
    <row r="12" spans="1:13" ht="71.25" customHeight="1" x14ac:dyDescent="0.2">
      <c r="A12" s="289"/>
      <c r="B12" s="290"/>
      <c r="C12" s="291"/>
      <c r="D12" s="162"/>
      <c r="E12" s="287"/>
    </row>
    <row r="13" spans="1:13" ht="56.25" customHeight="1" x14ac:dyDescent="0.2">
      <c r="A13" s="289">
        <v>5</v>
      </c>
      <c r="B13" s="290" t="str">
        <f>AUTOEVA!C62</f>
        <v>Mantenimiento de la planta física.</v>
      </c>
      <c r="C13" s="291" t="s">
        <v>563</v>
      </c>
      <c r="D13" s="163"/>
      <c r="E13" s="286">
        <f>AVERAGE(10,11,6,11,12,11,8,9,10,11,10,12)</f>
        <v>10.083333333333334</v>
      </c>
    </row>
    <row r="14" spans="1:13" ht="48" customHeight="1" x14ac:dyDescent="0.2">
      <c r="A14" s="289"/>
      <c r="B14" s="290"/>
      <c r="C14" s="291"/>
      <c r="D14" s="163"/>
      <c r="E14" s="286"/>
    </row>
    <row r="15" spans="1:13" ht="95.25" customHeight="1" x14ac:dyDescent="0.2">
      <c r="A15" s="289">
        <v>6</v>
      </c>
      <c r="B15" s="290" t="str">
        <f>AUTOEVA!C85</f>
        <v>Atención educativa a grupos poblacionales o en situación de vulnerabilidad que experimentan barreras al aprendizaje y la participación.</v>
      </c>
      <c r="C15" s="291" t="s">
        <v>577</v>
      </c>
      <c r="D15" s="163"/>
      <c r="E15" s="285">
        <f>AVERAGE(6,9,12,6,6,6,8,7,11,11,10,9)</f>
        <v>8.4166666666666661</v>
      </c>
    </row>
    <row r="16" spans="1:13" ht="5.25" customHeight="1" x14ac:dyDescent="0.2">
      <c r="A16" s="289"/>
      <c r="B16" s="290"/>
      <c r="C16" s="291"/>
      <c r="D16" s="163"/>
      <c r="E16" s="285"/>
    </row>
    <row r="17" spans="2:4" s="164" customFormat="1" x14ac:dyDescent="0.2">
      <c r="B17" s="87"/>
      <c r="C17" s="87"/>
      <c r="D17" s="87"/>
    </row>
    <row r="18" spans="2:4" s="164" customFormat="1" x14ac:dyDescent="0.2">
      <c r="B18" s="87"/>
      <c r="C18" s="87"/>
      <c r="D18" s="87"/>
    </row>
    <row r="19" spans="2:4" s="164" customFormat="1" x14ac:dyDescent="0.2">
      <c r="B19" s="87"/>
      <c r="C19" s="87"/>
      <c r="D19" s="87"/>
    </row>
    <row r="20" spans="2:4" s="164" customFormat="1" x14ac:dyDescent="0.2">
      <c r="B20" s="87"/>
      <c r="C20" s="87"/>
      <c r="D20" s="87"/>
    </row>
    <row r="21" spans="2:4" s="164" customFormat="1" x14ac:dyDescent="0.2">
      <c r="B21" s="87"/>
      <c r="C21" s="87"/>
      <c r="D21" s="87"/>
    </row>
    <row r="22" spans="2:4" s="164" customFormat="1" x14ac:dyDescent="0.2">
      <c r="B22" s="87"/>
      <c r="C22" s="87"/>
      <c r="D22" s="87"/>
    </row>
    <row r="23" spans="2:4" s="164" customFormat="1" x14ac:dyDescent="0.2">
      <c r="B23" s="87"/>
      <c r="C23" s="87"/>
      <c r="D23" s="87"/>
    </row>
    <row r="24" spans="2:4" s="164" customFormat="1" x14ac:dyDescent="0.2">
      <c r="B24" s="87"/>
      <c r="C24" s="87"/>
      <c r="D24" s="87"/>
    </row>
    <row r="25" spans="2:4" s="164" customFormat="1" x14ac:dyDescent="0.2">
      <c r="B25" s="87"/>
      <c r="C25" s="87"/>
      <c r="D25" s="87"/>
    </row>
    <row r="26" spans="2:4" s="164" customFormat="1" x14ac:dyDescent="0.2">
      <c r="B26" s="87"/>
      <c r="C26" s="87"/>
      <c r="D26" s="87"/>
    </row>
    <row r="27" spans="2:4" s="164" customFormat="1" x14ac:dyDescent="0.2">
      <c r="B27" s="87"/>
      <c r="C27" s="87"/>
      <c r="D27" s="87"/>
    </row>
    <row r="28" spans="2:4" s="164" customFormat="1" x14ac:dyDescent="0.2">
      <c r="B28" s="87"/>
      <c r="C28" s="87"/>
      <c r="D28" s="87"/>
    </row>
    <row r="29" spans="2:4" s="164" customFormat="1" x14ac:dyDescent="0.2">
      <c r="B29" s="87"/>
      <c r="C29" s="87"/>
      <c r="D29" s="87"/>
    </row>
    <row r="30" spans="2:4" s="164" customFormat="1" x14ac:dyDescent="0.2">
      <c r="B30" s="87"/>
      <c r="C30" s="87"/>
      <c r="D30" s="87"/>
    </row>
    <row r="31" spans="2:4" s="164" customFormat="1" x14ac:dyDescent="0.2">
      <c r="B31" s="87"/>
      <c r="C31" s="87"/>
      <c r="D31" s="87"/>
    </row>
    <row r="32" spans="2:4" s="164" customFormat="1" x14ac:dyDescent="0.2">
      <c r="B32" s="87"/>
      <c r="C32" s="87"/>
      <c r="D32" s="87"/>
    </row>
    <row r="33" spans="2:4" s="164" customFormat="1" x14ac:dyDescent="0.2">
      <c r="B33" s="87"/>
      <c r="C33" s="87"/>
      <c r="D33" s="87"/>
    </row>
    <row r="34" spans="2:4" s="164" customFormat="1" x14ac:dyDescent="0.2">
      <c r="B34" s="87"/>
      <c r="C34" s="87"/>
      <c r="D34" s="87"/>
    </row>
    <row r="35" spans="2:4" s="164" customFormat="1" x14ac:dyDescent="0.2">
      <c r="B35" s="87"/>
      <c r="C35" s="87"/>
      <c r="D35" s="87"/>
    </row>
    <row r="36" spans="2:4" s="164" customFormat="1" x14ac:dyDescent="0.2">
      <c r="B36" s="87"/>
      <c r="C36" s="87"/>
      <c r="D36" s="87"/>
    </row>
  </sheetData>
  <sheetProtection selectLockedCells="1"/>
  <mergeCells count="25">
    <mergeCell ref="B2:D2"/>
    <mergeCell ref="B5:B6"/>
    <mergeCell ref="C13:C14"/>
    <mergeCell ref="B9:B10"/>
    <mergeCell ref="B11:B12"/>
    <mergeCell ref="B13:B14"/>
    <mergeCell ref="C9:C10"/>
    <mergeCell ref="C11:C12"/>
    <mergeCell ref="C7:C8"/>
    <mergeCell ref="B7:B8"/>
    <mergeCell ref="E15:E16"/>
    <mergeCell ref="E13:E14"/>
    <mergeCell ref="E11:E12"/>
    <mergeCell ref="E9:E10"/>
    <mergeCell ref="A5:A6"/>
    <mergeCell ref="A7:A8"/>
    <mergeCell ref="A9:A10"/>
    <mergeCell ref="A11:A12"/>
    <mergeCell ref="A13:A14"/>
    <mergeCell ref="A15:A16"/>
    <mergeCell ref="B15:B16"/>
    <mergeCell ref="C15:C16"/>
    <mergeCell ref="E5:E6"/>
    <mergeCell ref="C5:C6"/>
    <mergeCell ref="E7:E8"/>
  </mergeCells>
  <phoneticPr fontId="17" type="noConversion"/>
  <pageMargins left="0.7" right="0.7" top="0.75" bottom="0.75" header="0.3" footer="0.3"/>
  <pageSetup scale="62"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6" tint="-0.499984740745262"/>
  </sheetPr>
  <dimension ref="A2:Q65"/>
  <sheetViews>
    <sheetView zoomScale="90" zoomScaleNormal="90" workbookViewId="0">
      <pane ySplit="1" topLeftCell="A2" activePane="bottomLeft" state="frozen"/>
      <selection pane="bottomLeft" activeCell="F294" sqref="F294"/>
    </sheetView>
  </sheetViews>
  <sheetFormatPr baseColWidth="10" defaultColWidth="9.33203125" defaultRowHeight="11.25" x14ac:dyDescent="0.2"/>
  <cols>
    <col min="1" max="1" width="12" customWidth="1"/>
    <col min="2" max="2" width="27.6640625" style="30" customWidth="1"/>
    <col min="3" max="3" width="53.6640625" style="30" customWidth="1"/>
    <col min="4" max="5" width="16.83203125" customWidth="1"/>
    <col min="6" max="6" width="32.6640625" customWidth="1"/>
    <col min="7" max="7" width="14.6640625" customWidth="1"/>
    <col min="8" max="8" width="42.83203125" customWidth="1"/>
    <col min="9" max="9" width="15.5" customWidth="1"/>
    <col min="10" max="10" width="23.5" style="118" customWidth="1"/>
    <col min="11" max="11" width="31.1640625" customWidth="1"/>
    <col min="12" max="12" width="25.6640625" style="118" customWidth="1"/>
    <col min="13" max="15" width="20.83203125" customWidth="1"/>
    <col min="16" max="16" width="29" customWidth="1"/>
    <col min="17" max="17" width="32.5" customWidth="1"/>
    <col min="18" max="256" width="12" customWidth="1"/>
  </cols>
  <sheetData>
    <row r="2" spans="1:17" ht="15.75" x14ac:dyDescent="0.25">
      <c r="B2" s="300" t="s">
        <v>302</v>
      </c>
      <c r="C2" s="300"/>
      <c r="D2" s="300"/>
      <c r="E2" s="300"/>
      <c r="F2" s="300"/>
      <c r="G2" s="300"/>
      <c r="H2" s="300"/>
      <c r="I2" s="300"/>
      <c r="J2" s="300"/>
      <c r="K2" s="300"/>
      <c r="L2" s="300"/>
      <c r="M2" s="300"/>
      <c r="N2" s="300"/>
      <c r="O2" s="300"/>
      <c r="P2" s="300"/>
      <c r="Q2" s="300"/>
    </row>
    <row r="3" spans="1:17" ht="12" thickBot="1" x14ac:dyDescent="0.25"/>
    <row r="4" spans="1:17" ht="67.5" customHeight="1" thickBot="1" x14ac:dyDescent="0.25">
      <c r="A4" s="81" t="s">
        <v>303</v>
      </c>
      <c r="B4" s="81" t="s">
        <v>304</v>
      </c>
      <c r="C4" s="81" t="s">
        <v>305</v>
      </c>
      <c r="D4" s="81" t="s">
        <v>306</v>
      </c>
      <c r="E4" s="81" t="s">
        <v>307</v>
      </c>
      <c r="F4" s="81" t="s">
        <v>308</v>
      </c>
      <c r="G4" s="81" t="s">
        <v>309</v>
      </c>
      <c r="H4" s="81" t="s">
        <v>310</v>
      </c>
      <c r="I4" s="81" t="s">
        <v>311</v>
      </c>
      <c r="J4" s="81" t="s">
        <v>312</v>
      </c>
      <c r="K4" s="81" t="s">
        <v>313</v>
      </c>
      <c r="L4" s="81" t="s">
        <v>314</v>
      </c>
      <c r="M4" s="81" t="s">
        <v>315</v>
      </c>
      <c r="N4" s="81" t="s">
        <v>316</v>
      </c>
      <c r="O4" s="81" t="s">
        <v>317</v>
      </c>
      <c r="P4" s="81" t="s">
        <v>318</v>
      </c>
      <c r="Q4" s="81" t="s">
        <v>319</v>
      </c>
    </row>
    <row r="5" spans="1:17" ht="42" customHeight="1" thickBot="1" x14ac:dyDescent="0.25">
      <c r="A5" s="301">
        <v>1</v>
      </c>
      <c r="B5" s="297" t="str">
        <f>+OBJS!C5</f>
        <v xml:space="preserve">Promover el desarrollo integral de los estudiantes a través de encuentros formativos diseñados específicamente para cada grado, fomentando aprendizajes significativos, la interacción colaborativa y el fortalecimiento de valores y habilidades. </v>
      </c>
      <c r="C5" s="140">
        <f>+OBJS!D5</f>
        <v>0</v>
      </c>
      <c r="D5" s="137"/>
      <c r="E5" s="137"/>
      <c r="F5" s="88"/>
      <c r="G5" s="85"/>
      <c r="H5" s="85" t="s">
        <v>482</v>
      </c>
      <c r="I5" s="85" t="s">
        <v>323</v>
      </c>
      <c r="J5" s="85" t="s">
        <v>380</v>
      </c>
      <c r="K5" s="85"/>
      <c r="L5" s="93"/>
      <c r="M5" s="94">
        <v>3</v>
      </c>
      <c r="N5" s="94">
        <v>5</v>
      </c>
      <c r="O5" s="92" t="s">
        <v>381</v>
      </c>
      <c r="P5" s="85" t="s">
        <v>328</v>
      </c>
      <c r="Q5" s="85" t="s">
        <v>382</v>
      </c>
    </row>
    <row r="6" spans="1:17" ht="53.25" customHeight="1" thickBot="1" x14ac:dyDescent="0.25">
      <c r="A6" s="302"/>
      <c r="B6" s="299"/>
      <c r="C6" s="140">
        <f>+OBJS!D6</f>
        <v>0</v>
      </c>
      <c r="D6" s="137">
        <v>42144</v>
      </c>
      <c r="E6" s="137">
        <v>43707</v>
      </c>
      <c r="F6" s="90" t="s">
        <v>460</v>
      </c>
      <c r="G6" s="85" t="s">
        <v>320</v>
      </c>
      <c r="H6" s="85" t="s">
        <v>461</v>
      </c>
      <c r="I6" s="85" t="s">
        <v>323</v>
      </c>
      <c r="J6" s="85" t="s">
        <v>462</v>
      </c>
      <c r="K6" s="85" t="s">
        <v>463</v>
      </c>
      <c r="L6" s="93" t="s">
        <v>464</v>
      </c>
      <c r="M6" s="94">
        <v>1</v>
      </c>
      <c r="N6" s="94">
        <v>1</v>
      </c>
      <c r="O6" s="92"/>
      <c r="P6" s="85"/>
      <c r="Q6" s="85"/>
    </row>
    <row r="7" spans="1:17" ht="44.25" customHeight="1" thickBot="1" x14ac:dyDescent="0.25">
      <c r="A7" s="303">
        <v>2</v>
      </c>
      <c r="B7" s="297" t="str">
        <f>+OBJS!C7</f>
        <v>Resignificar el plan de estudios para integrar enfoques innovadores, interdisciplinarios y contextualizados que respondan a las necesidades actuales de los estudiantes, promoviendo el aprendizaje significativo, el desarrollo de competencias y una formación integral adaptada a los desafíos del siglo XXI.</v>
      </c>
      <c r="C7" s="140">
        <f>+OBJS!D7</f>
        <v>0</v>
      </c>
      <c r="D7" s="137"/>
      <c r="E7" s="137"/>
      <c r="F7" s="88"/>
      <c r="G7" s="85"/>
      <c r="H7" s="119"/>
      <c r="I7" s="85"/>
      <c r="J7" s="85"/>
      <c r="K7" s="85"/>
      <c r="L7" s="93"/>
      <c r="M7" s="94"/>
      <c r="N7" s="94"/>
      <c r="O7" s="92"/>
      <c r="P7" s="85"/>
      <c r="Q7" s="85"/>
    </row>
    <row r="8" spans="1:17" ht="43.5" customHeight="1" thickBot="1" x14ac:dyDescent="0.25">
      <c r="A8" s="304"/>
      <c r="B8" s="299"/>
      <c r="C8" s="140">
        <f>+OBJS!D8</f>
        <v>0</v>
      </c>
      <c r="D8" s="137"/>
      <c r="E8" s="137"/>
      <c r="F8" s="90"/>
      <c r="G8" s="85"/>
      <c r="H8" s="119"/>
      <c r="I8" s="85"/>
      <c r="J8" s="85"/>
      <c r="K8" s="85"/>
      <c r="L8" s="93"/>
      <c r="M8" s="94"/>
      <c r="N8" s="94"/>
      <c r="O8" s="92"/>
      <c r="P8" s="85"/>
      <c r="Q8" s="85"/>
    </row>
    <row r="9" spans="1:17" ht="42" customHeight="1" thickBot="1" x14ac:dyDescent="0.25">
      <c r="A9" s="295">
        <v>3</v>
      </c>
      <c r="B9" s="297" t="str">
        <f>+OBJS!C9</f>
        <v>Promover el mejoramiento continuo de la institución educativa mediante el consejo directivo, fortaleciendo la calidad académica, el bienestar de la comunidad escolar y el cumplimiento de los principios institucionales, en coherencia con las normativas y las necesidades del entorno.</v>
      </c>
      <c r="C9" s="140">
        <f>+OBJS!D9</f>
        <v>0</v>
      </c>
      <c r="D9" s="137">
        <v>43848</v>
      </c>
      <c r="E9" s="137">
        <v>44864</v>
      </c>
      <c r="F9" s="90"/>
      <c r="G9" s="85"/>
      <c r="H9" s="119"/>
      <c r="I9" s="85"/>
      <c r="J9" s="85"/>
      <c r="K9" s="85"/>
      <c r="L9" s="93"/>
      <c r="M9" s="94"/>
      <c r="N9" s="94"/>
      <c r="O9" s="92"/>
      <c r="P9" s="85"/>
      <c r="Q9" s="85"/>
    </row>
    <row r="10" spans="1:17" ht="42" customHeight="1" thickBot="1" x14ac:dyDescent="0.25">
      <c r="A10" s="296"/>
      <c r="B10" s="298"/>
      <c r="C10" s="140">
        <f>+OBJS!D10</f>
        <v>0</v>
      </c>
      <c r="D10" s="137">
        <v>43907</v>
      </c>
      <c r="E10" s="137">
        <v>44155</v>
      </c>
      <c r="F10" s="90"/>
      <c r="G10" s="85"/>
      <c r="H10" s="119"/>
      <c r="I10" s="85"/>
      <c r="J10" s="85"/>
      <c r="K10" s="85"/>
      <c r="L10" s="93"/>
      <c r="M10" s="94"/>
      <c r="N10" s="94"/>
      <c r="O10" s="92"/>
      <c r="P10" s="85"/>
      <c r="Q10" s="85"/>
    </row>
    <row r="11" spans="1:17" ht="42" customHeight="1" thickBot="1" x14ac:dyDescent="0.25">
      <c r="A11" s="295">
        <v>4</v>
      </c>
      <c r="B11" s="297" t="str">
        <f>+OBJS!C11</f>
        <v>Representar activamente a los estudiantes, fomentando la participación democrática y el liderazgo, en coherencia con la misión y visión institucionales, para contribuir al desarrollo integral de la comunidad educativa y al fortalecimiento de los valores y principios que guían la formación académica y humana.</v>
      </c>
      <c r="C11" s="140">
        <f>+OBJS!D11</f>
        <v>0</v>
      </c>
      <c r="D11" s="137">
        <v>44211</v>
      </c>
      <c r="E11" s="137">
        <v>45248</v>
      </c>
      <c r="F11" s="90" t="s">
        <v>455</v>
      </c>
      <c r="G11" s="85" t="s">
        <v>320</v>
      </c>
      <c r="H11" s="119" t="s">
        <v>456</v>
      </c>
      <c r="I11" s="85" t="s">
        <v>323</v>
      </c>
      <c r="J11" s="85" t="s">
        <v>457</v>
      </c>
      <c r="K11" s="85" t="s">
        <v>458</v>
      </c>
      <c r="L11" s="93" t="s">
        <v>459</v>
      </c>
      <c r="M11" s="94">
        <v>2</v>
      </c>
      <c r="N11" s="94">
        <v>2</v>
      </c>
      <c r="O11" s="92"/>
      <c r="P11" s="85" t="s">
        <v>327</v>
      </c>
      <c r="Q11" s="85"/>
    </row>
    <row r="12" spans="1:17" ht="42" customHeight="1" thickBot="1" x14ac:dyDescent="0.25">
      <c r="A12" s="296"/>
      <c r="B12" s="298"/>
      <c r="C12" s="140">
        <f>+OBJS!D12</f>
        <v>0</v>
      </c>
      <c r="D12" s="137">
        <v>44211</v>
      </c>
      <c r="E12" s="137">
        <v>45248</v>
      </c>
      <c r="F12" s="90"/>
      <c r="G12" s="85"/>
      <c r="H12" s="119"/>
      <c r="I12" s="85"/>
      <c r="J12" s="85"/>
      <c r="K12" s="85"/>
      <c r="L12" s="93"/>
      <c r="M12" s="94"/>
      <c r="N12" s="94"/>
      <c r="O12" s="92"/>
      <c r="P12" s="85"/>
      <c r="Q12" s="85"/>
    </row>
    <row r="13" spans="1:17" ht="42" customHeight="1" thickBot="1" x14ac:dyDescent="0.25">
      <c r="A13" s="295">
        <v>5</v>
      </c>
      <c r="B13" s="297" t="str">
        <f>+OBJS!C13</f>
        <v>Garantizar el mantenimiento óptimo de la planta física, los equipos y los recursos de aprendizaje, asegurando su funcionalidad, disponibilidad y sostenibilidad, con el fin de proporcionar un entorno adecuado y seguro que favorezca el desarrollo de las actividades académicas y administrativas.</v>
      </c>
      <c r="C13" s="140">
        <f>+OBJS!D13</f>
        <v>0</v>
      </c>
      <c r="D13" s="137">
        <v>44211</v>
      </c>
      <c r="E13" s="137">
        <v>44578</v>
      </c>
      <c r="F13" s="90"/>
      <c r="G13" s="85"/>
      <c r="H13" s="84"/>
      <c r="I13" s="85"/>
      <c r="J13" s="85"/>
      <c r="K13" s="85"/>
      <c r="L13" s="93"/>
      <c r="M13" s="94"/>
      <c r="N13" s="94"/>
      <c r="O13" s="92"/>
      <c r="P13" s="85"/>
      <c r="Q13" s="85"/>
    </row>
    <row r="14" spans="1:17" ht="55.5" customHeight="1" thickBot="1" x14ac:dyDescent="0.25">
      <c r="A14" s="296"/>
      <c r="B14" s="298"/>
      <c r="C14" s="140">
        <f>+OBJS!D14</f>
        <v>0</v>
      </c>
      <c r="D14" s="137">
        <v>44237</v>
      </c>
      <c r="E14" s="137">
        <v>45247</v>
      </c>
      <c r="F14" s="90"/>
      <c r="G14" s="85"/>
      <c r="H14" s="85"/>
      <c r="I14" s="85"/>
      <c r="J14" s="85"/>
      <c r="K14" s="85"/>
      <c r="L14" s="93"/>
      <c r="M14" s="94"/>
      <c r="N14" s="94"/>
      <c r="O14" s="92"/>
      <c r="P14" s="85"/>
      <c r="Q14" s="85"/>
    </row>
    <row r="15" spans="1:17" ht="60.75" customHeight="1" thickBot="1" x14ac:dyDescent="0.25">
      <c r="A15" s="295">
        <v>6</v>
      </c>
      <c r="B15" s="297" t="str">
        <f>+OBJS!C15</f>
        <v>Promover la inclusión y el apoyo a los grupos vulnerables(estudiantes con discapacidedes, ausencia de padres o acudientes) dentro de la comunidad educativa, mediante la implementación de estrategias que fortalezcan la equidad, el bienestar y la participación activa, contribuyendo a la construcción de una comunidad solidaria y respetuosa de la diversidad.</v>
      </c>
      <c r="C15" s="140">
        <f>+OBJS!D15</f>
        <v>0</v>
      </c>
      <c r="D15" s="137">
        <v>44204</v>
      </c>
      <c r="E15" s="137">
        <v>44849</v>
      </c>
      <c r="F15" s="90"/>
      <c r="G15" s="85"/>
      <c r="H15" s="85"/>
      <c r="I15" s="85"/>
      <c r="J15" s="85"/>
      <c r="K15" s="85"/>
      <c r="L15" s="93"/>
      <c r="M15" s="94"/>
      <c r="N15" s="94"/>
      <c r="O15" s="92"/>
      <c r="P15" s="85"/>
      <c r="Q15" s="85"/>
    </row>
    <row r="16" spans="1:17" ht="42" customHeight="1" thickBot="1" x14ac:dyDescent="0.25">
      <c r="A16" s="296"/>
      <c r="B16" s="299"/>
      <c r="C16" s="140">
        <f>+OBJS!D16</f>
        <v>0</v>
      </c>
      <c r="D16" s="137">
        <v>44880</v>
      </c>
      <c r="E16" s="137">
        <v>45245</v>
      </c>
      <c r="F16" s="90"/>
      <c r="G16" s="85"/>
      <c r="H16" s="85"/>
      <c r="I16" s="85"/>
      <c r="J16" s="85"/>
      <c r="K16" s="85"/>
      <c r="L16" s="93"/>
      <c r="M16" s="94"/>
      <c r="N16" s="94"/>
      <c r="O16" s="92"/>
      <c r="P16" s="85"/>
      <c r="Q16" s="85"/>
    </row>
    <row r="17" spans="1:17" ht="42" customHeight="1" thickBot="1" x14ac:dyDescent="0.25">
      <c r="A17" s="295">
        <v>7</v>
      </c>
      <c r="B17" s="297" t="e">
        <f>+OBJS!#REF!</f>
        <v>#REF!</v>
      </c>
      <c r="C17" s="140" t="e">
        <f>+OBJS!#REF!</f>
        <v>#REF!</v>
      </c>
      <c r="D17" s="137"/>
      <c r="E17" s="137"/>
      <c r="F17" s="90"/>
      <c r="G17" s="85"/>
      <c r="H17" s="85"/>
      <c r="I17" s="85"/>
      <c r="J17" s="85"/>
      <c r="K17" s="85"/>
      <c r="L17" s="93"/>
      <c r="M17" s="94"/>
      <c r="N17" s="94"/>
      <c r="O17" s="92"/>
      <c r="P17" s="85"/>
      <c r="Q17" s="85"/>
    </row>
    <row r="18" spans="1:17" ht="42" customHeight="1" thickBot="1" x14ac:dyDescent="0.25">
      <c r="A18" s="296"/>
      <c r="B18" s="298"/>
      <c r="C18" s="140" t="e">
        <f>+OBJS!#REF!</f>
        <v>#REF!</v>
      </c>
      <c r="D18" s="137"/>
      <c r="E18" s="137"/>
      <c r="F18" s="90"/>
      <c r="G18" s="85"/>
      <c r="H18" s="84"/>
      <c r="I18" s="85"/>
      <c r="J18" s="85"/>
      <c r="K18" s="85"/>
      <c r="L18" s="93"/>
      <c r="M18" s="94"/>
      <c r="N18" s="94"/>
      <c r="O18" s="92"/>
      <c r="P18" s="85"/>
      <c r="Q18" s="85"/>
    </row>
    <row r="19" spans="1:17" ht="42" customHeight="1" thickBot="1" x14ac:dyDescent="0.25">
      <c r="A19" s="295">
        <v>8</v>
      </c>
      <c r="B19" s="297" t="e">
        <f>+OBJS!#REF!</f>
        <v>#REF!</v>
      </c>
      <c r="C19" s="140" t="e">
        <f>+OBJS!#REF!</f>
        <v>#REF!</v>
      </c>
      <c r="D19" s="137"/>
      <c r="E19" s="137"/>
      <c r="F19" s="90"/>
      <c r="G19" s="85"/>
      <c r="H19" s="84"/>
      <c r="I19" s="85"/>
      <c r="J19" s="85"/>
      <c r="K19" s="85"/>
      <c r="L19" s="93"/>
      <c r="M19" s="94"/>
      <c r="N19" s="94"/>
      <c r="O19" s="92"/>
      <c r="P19" s="85"/>
      <c r="Q19" s="85"/>
    </row>
    <row r="20" spans="1:17" ht="42" customHeight="1" thickBot="1" x14ac:dyDescent="0.25">
      <c r="A20" s="296"/>
      <c r="B20" s="298"/>
      <c r="C20" s="140" t="e">
        <f>+OBJS!#REF!</f>
        <v>#REF!</v>
      </c>
      <c r="D20" s="137"/>
      <c r="E20" s="137"/>
      <c r="F20" s="90"/>
      <c r="G20" s="85"/>
      <c r="H20" s="84"/>
      <c r="I20" s="85"/>
      <c r="J20" s="85"/>
      <c r="K20" s="85"/>
      <c r="L20" s="93"/>
      <c r="M20" s="94"/>
      <c r="N20" s="94"/>
      <c r="O20" s="92"/>
      <c r="P20" s="85"/>
      <c r="Q20" s="85"/>
    </row>
    <row r="21" spans="1:17" ht="42" customHeight="1" thickBot="1" x14ac:dyDescent="0.25">
      <c r="A21" s="295">
        <v>9</v>
      </c>
      <c r="B21" s="297" t="e">
        <f>+OBJS!#REF!</f>
        <v>#REF!</v>
      </c>
      <c r="C21" s="140" t="e">
        <f>+OBJS!#REF!</f>
        <v>#REF!</v>
      </c>
      <c r="D21" s="137"/>
      <c r="E21" s="137"/>
      <c r="F21" s="90"/>
      <c r="G21" s="85"/>
      <c r="H21" s="85"/>
      <c r="I21" s="85"/>
      <c r="J21" s="85"/>
      <c r="K21" s="85"/>
      <c r="L21" s="93"/>
      <c r="M21" s="94"/>
      <c r="N21" s="94"/>
      <c r="O21" s="92"/>
      <c r="P21" s="85"/>
      <c r="Q21" s="85"/>
    </row>
    <row r="22" spans="1:17" ht="73.5" customHeight="1" thickBot="1" x14ac:dyDescent="0.25">
      <c r="A22" s="296"/>
      <c r="B22" s="298"/>
      <c r="C22" s="140" t="e">
        <f>+OBJS!#REF!</f>
        <v>#REF!</v>
      </c>
      <c r="D22" s="137"/>
      <c r="E22" s="137"/>
      <c r="F22" s="90"/>
      <c r="G22" s="85"/>
      <c r="H22" s="84"/>
      <c r="I22" s="85"/>
      <c r="J22" s="85"/>
      <c r="K22" s="85"/>
      <c r="L22" s="93"/>
      <c r="M22" s="94"/>
      <c r="N22" s="94"/>
      <c r="O22" s="92"/>
      <c r="P22" s="85"/>
      <c r="Q22" s="85"/>
    </row>
    <row r="23" spans="1:17" ht="42" customHeight="1" thickBot="1" x14ac:dyDescent="0.25">
      <c r="A23" s="295">
        <v>10</v>
      </c>
      <c r="B23" s="297" t="e">
        <f>+OBJS!#REF!</f>
        <v>#REF!</v>
      </c>
      <c r="C23" s="140" t="e">
        <f>+OBJS!#REF!</f>
        <v>#REF!</v>
      </c>
      <c r="D23" s="137"/>
      <c r="E23" s="137"/>
      <c r="F23" s="88"/>
      <c r="G23" s="85"/>
      <c r="H23" s="84"/>
      <c r="I23" s="85"/>
      <c r="J23" s="85"/>
      <c r="K23" s="85"/>
      <c r="L23" s="93"/>
      <c r="M23" s="94"/>
      <c r="N23" s="94"/>
      <c r="O23" s="92"/>
      <c r="P23" s="85"/>
      <c r="Q23" s="85"/>
    </row>
    <row r="24" spans="1:17" ht="49.5" customHeight="1" thickBot="1" x14ac:dyDescent="0.25">
      <c r="A24" s="296"/>
      <c r="B24" s="298"/>
      <c r="C24" s="140" t="e">
        <f>+OBJS!#REF!</f>
        <v>#REF!</v>
      </c>
      <c r="D24" s="137"/>
      <c r="E24" s="137"/>
      <c r="F24" s="88"/>
      <c r="G24" s="85"/>
      <c r="H24" s="84"/>
      <c r="I24" s="85"/>
      <c r="J24" s="85"/>
      <c r="K24" s="85"/>
      <c r="L24" s="93"/>
      <c r="M24" s="94"/>
      <c r="N24" s="94"/>
      <c r="O24" s="92"/>
      <c r="P24" s="85"/>
      <c r="Q24" s="85"/>
    </row>
    <row r="25" spans="1:17" ht="42" customHeight="1" thickBot="1" x14ac:dyDescent="0.25">
      <c r="A25" s="295">
        <v>11</v>
      </c>
      <c r="B25" s="297" t="e">
        <f>+OBJS!#REF!</f>
        <v>#REF!</v>
      </c>
      <c r="C25" s="140" t="e">
        <f>+OBJS!#REF!</f>
        <v>#REF!</v>
      </c>
      <c r="D25" s="137"/>
      <c r="E25" s="137"/>
      <c r="F25" s="90"/>
      <c r="G25" s="85"/>
      <c r="H25" s="85"/>
      <c r="I25" s="85"/>
      <c r="J25" s="85"/>
      <c r="K25" s="85"/>
      <c r="L25" s="93"/>
      <c r="M25" s="94"/>
      <c r="N25" s="94"/>
      <c r="O25" s="92"/>
      <c r="P25" s="85"/>
      <c r="Q25" s="85"/>
    </row>
    <row r="26" spans="1:17" ht="42" customHeight="1" thickBot="1" x14ac:dyDescent="0.25">
      <c r="A26" s="296"/>
      <c r="B26" s="298"/>
      <c r="C26" s="140" t="e">
        <f>+OBJS!#REF!</f>
        <v>#REF!</v>
      </c>
      <c r="D26" s="137"/>
      <c r="E26" s="137"/>
      <c r="F26" s="90"/>
      <c r="G26" s="85"/>
      <c r="H26" s="85"/>
      <c r="I26" s="85"/>
      <c r="J26" s="85"/>
      <c r="K26" s="85"/>
      <c r="L26" s="93"/>
      <c r="M26" s="94"/>
      <c r="N26" s="94"/>
      <c r="O26" s="92"/>
      <c r="P26" s="85"/>
      <c r="Q26" s="85"/>
    </row>
    <row r="27" spans="1:17" ht="42" customHeight="1" thickBot="1" x14ac:dyDescent="0.25">
      <c r="A27" s="295">
        <v>12</v>
      </c>
      <c r="B27" s="297" t="e">
        <f>+OBJS!#REF!</f>
        <v>#REF!</v>
      </c>
      <c r="C27" s="140" t="e">
        <f>+OBJS!#REF!</f>
        <v>#REF!</v>
      </c>
      <c r="D27" s="137">
        <v>43857</v>
      </c>
      <c r="E27" s="137">
        <v>44530</v>
      </c>
      <c r="F27" s="90" t="s">
        <v>383</v>
      </c>
      <c r="G27" s="85" t="s">
        <v>321</v>
      </c>
      <c r="H27" s="85" t="s">
        <v>385</v>
      </c>
      <c r="I27" s="85" t="s">
        <v>322</v>
      </c>
      <c r="J27" s="85" t="s">
        <v>388</v>
      </c>
      <c r="K27" s="85" t="s">
        <v>389</v>
      </c>
      <c r="L27" s="93" t="s">
        <v>394</v>
      </c>
      <c r="M27" s="94" t="s">
        <v>390</v>
      </c>
      <c r="N27" s="94" t="s">
        <v>392</v>
      </c>
      <c r="O27" s="92" t="s">
        <v>395</v>
      </c>
      <c r="P27" s="85" t="s">
        <v>328</v>
      </c>
      <c r="Q27" s="85" t="s">
        <v>382</v>
      </c>
    </row>
    <row r="28" spans="1:17" ht="42" customHeight="1" x14ac:dyDescent="0.2">
      <c r="A28" s="296"/>
      <c r="B28" s="298"/>
      <c r="C28" s="140" t="e">
        <f>+OBJS!#REF!</f>
        <v>#REF!</v>
      </c>
      <c r="D28" s="137">
        <v>43857</v>
      </c>
      <c r="E28" s="137">
        <v>44530</v>
      </c>
      <c r="F28" s="90" t="s">
        <v>384</v>
      </c>
      <c r="G28" s="85" t="s">
        <v>321</v>
      </c>
      <c r="H28" s="85" t="s">
        <v>386</v>
      </c>
      <c r="I28" s="85" t="s">
        <v>322</v>
      </c>
      <c r="J28" s="85" t="s">
        <v>387</v>
      </c>
      <c r="K28" s="85" t="s">
        <v>389</v>
      </c>
      <c r="L28" s="93" t="s">
        <v>394</v>
      </c>
      <c r="M28" s="94" t="s">
        <v>391</v>
      </c>
      <c r="N28" s="94" t="s">
        <v>393</v>
      </c>
      <c r="O28" s="92" t="s">
        <v>395</v>
      </c>
      <c r="P28" s="85" t="s">
        <v>327</v>
      </c>
      <c r="Q28" s="85" t="s">
        <v>382</v>
      </c>
    </row>
    <row r="30" spans="1:17" hidden="1" x14ac:dyDescent="0.2"/>
    <row r="31" spans="1:17" hidden="1" x14ac:dyDescent="0.2"/>
    <row r="32" spans="1:17" ht="9.75" hidden="1" customHeight="1" x14ac:dyDescent="0.2"/>
    <row r="33" spans="5:5" hidden="1" x14ac:dyDescent="0.2"/>
    <row r="34" spans="5:5" hidden="1" x14ac:dyDescent="0.2"/>
    <row r="35" spans="5:5" hidden="1" x14ac:dyDescent="0.2"/>
    <row r="36" spans="5:5" hidden="1" x14ac:dyDescent="0.2"/>
    <row r="37" spans="5:5" hidden="1" x14ac:dyDescent="0.2"/>
    <row r="38" spans="5:5" hidden="1" x14ac:dyDescent="0.2"/>
    <row r="39" spans="5:5" hidden="1" x14ac:dyDescent="0.2"/>
    <row r="40" spans="5:5" hidden="1" x14ac:dyDescent="0.2"/>
    <row r="41" spans="5:5" hidden="1" x14ac:dyDescent="0.2"/>
    <row r="42" spans="5:5" hidden="1" x14ac:dyDescent="0.2"/>
    <row r="43" spans="5:5" hidden="1" x14ac:dyDescent="0.2"/>
    <row r="44" spans="5:5" hidden="1" x14ac:dyDescent="0.2">
      <c r="E44" t="s">
        <v>320</v>
      </c>
    </row>
    <row r="45" spans="5:5" hidden="1" x14ac:dyDescent="0.2">
      <c r="E45" t="s">
        <v>321</v>
      </c>
    </row>
    <row r="46" spans="5:5" hidden="1" x14ac:dyDescent="0.2"/>
    <row r="47" spans="5:5" hidden="1" x14ac:dyDescent="0.2"/>
    <row r="48" spans="5:5" hidden="1" x14ac:dyDescent="0.2"/>
    <row r="49" spans="9:16" hidden="1" x14ac:dyDescent="0.2"/>
    <row r="50" spans="9:16" hidden="1" x14ac:dyDescent="0.2">
      <c r="I50" t="s">
        <v>322</v>
      </c>
    </row>
    <row r="51" spans="9:16" hidden="1" x14ac:dyDescent="0.2">
      <c r="I51" t="s">
        <v>323</v>
      </c>
    </row>
    <row r="52" spans="9:16" hidden="1" x14ac:dyDescent="0.2"/>
    <row r="53" spans="9:16" hidden="1" x14ac:dyDescent="0.2"/>
    <row r="59" spans="9:16" ht="10.5" hidden="1" customHeight="1" x14ac:dyDescent="0.2"/>
    <row r="60" spans="9:16" hidden="1" x14ac:dyDescent="0.2"/>
    <row r="61" spans="9:16" hidden="1" x14ac:dyDescent="0.2">
      <c r="P61" t="s">
        <v>324</v>
      </c>
    </row>
    <row r="62" spans="9:16" hidden="1" x14ac:dyDescent="0.2">
      <c r="P62" t="s">
        <v>325</v>
      </c>
    </row>
    <row r="63" spans="9:16" hidden="1" x14ac:dyDescent="0.2">
      <c r="P63" t="s">
        <v>326</v>
      </c>
    </row>
    <row r="64" spans="9:16" hidden="1" x14ac:dyDescent="0.2">
      <c r="P64" t="s">
        <v>327</v>
      </c>
    </row>
    <row r="65" spans="16:16" hidden="1" x14ac:dyDescent="0.2">
      <c r="P65" t="s">
        <v>328</v>
      </c>
    </row>
  </sheetData>
  <sheetProtection selectLockedCells="1"/>
  <mergeCells count="25">
    <mergeCell ref="A11:A12"/>
    <mergeCell ref="B11:B12"/>
    <mergeCell ref="B2:Q2"/>
    <mergeCell ref="A5:A6"/>
    <mergeCell ref="A7:A8"/>
    <mergeCell ref="B5:B6"/>
    <mergeCell ref="A9:A10"/>
    <mergeCell ref="B9:B10"/>
    <mergeCell ref="B7:B8"/>
    <mergeCell ref="A17:A18"/>
    <mergeCell ref="B17:B18"/>
    <mergeCell ref="A19:A20"/>
    <mergeCell ref="B19:B20"/>
    <mergeCell ref="A13:A14"/>
    <mergeCell ref="B13:B14"/>
    <mergeCell ref="A15:A16"/>
    <mergeCell ref="B15:B16"/>
    <mergeCell ref="A25:A26"/>
    <mergeCell ref="B25:B26"/>
    <mergeCell ref="A27:A28"/>
    <mergeCell ref="B27:B28"/>
    <mergeCell ref="A21:A22"/>
    <mergeCell ref="B21:B22"/>
    <mergeCell ref="A23:A24"/>
    <mergeCell ref="B23:B24"/>
  </mergeCells>
  <phoneticPr fontId="17" type="noConversion"/>
  <dataValidations xWindow="607" yWindow="367" count="3">
    <dataValidation type="list" allowBlank="1" showInputMessage="1" showErrorMessage="1" prompt="RESULTADO: Permiten establecer SI las acciones ejecutadas sirvieron para lograr las metas y los resultados deseados._x000a_PROCESO: Brindan información acerca del desarrollo de las diferentes etapas de un proceso y permite monitorear los avances" sqref="G5:G28">
      <formula1>$E$43:$E$45</formula1>
    </dataValidation>
    <dataValidation type="list" allowBlank="1" showInputMessage="1" showErrorMessage="1" sqref="I5:I28">
      <formula1>$I$49:$I$51</formula1>
    </dataValidation>
    <dataValidation type="list" allowBlank="1" showInputMessage="1" showErrorMessage="1" sqref="P5:P28">
      <formula1>$P$60:$P$65</formula1>
    </dataValidation>
  </dataValidation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6" tint="-0.499984740745262"/>
  </sheetPr>
  <dimension ref="A2:J129"/>
  <sheetViews>
    <sheetView zoomScale="80" zoomScaleNormal="80" workbookViewId="0">
      <selection activeCell="E9" sqref="E9"/>
    </sheetView>
  </sheetViews>
  <sheetFormatPr baseColWidth="10" defaultColWidth="9.33203125" defaultRowHeight="11.25" x14ac:dyDescent="0.2"/>
  <cols>
    <col min="1" max="1" width="45.83203125" style="30" customWidth="1"/>
    <col min="2" max="2" width="40.6640625" style="30" customWidth="1"/>
    <col min="3" max="3" width="34" style="118" customWidth="1"/>
    <col min="4" max="4" width="20" style="118" customWidth="1"/>
    <col min="5" max="5" width="26.6640625" style="118" customWidth="1"/>
    <col min="6" max="6" width="29.6640625" style="130" customWidth="1"/>
    <col min="7" max="7" width="40.6640625" style="118" customWidth="1"/>
    <col min="8" max="8" width="26.33203125" style="118" customWidth="1"/>
    <col min="9" max="9" width="39.5" style="118" customWidth="1"/>
    <col min="10" max="10" width="12" style="30" customWidth="1"/>
    <col min="11" max="256" width="12" customWidth="1"/>
  </cols>
  <sheetData>
    <row r="2" spans="1:10" ht="15" x14ac:dyDescent="0.25">
      <c r="B2" s="308"/>
      <c r="C2" s="308"/>
      <c r="D2" s="308"/>
      <c r="E2" s="308"/>
      <c r="F2" s="308"/>
      <c r="G2" s="308"/>
    </row>
    <row r="4" spans="1:10" ht="12" thickBot="1" x14ac:dyDescent="0.25"/>
    <row r="5" spans="1:10" s="27" customFormat="1" ht="51.75" customHeight="1" thickBot="1" x14ac:dyDescent="0.25">
      <c r="A5" s="32" t="s">
        <v>305</v>
      </c>
      <c r="B5" s="58" t="s">
        <v>329</v>
      </c>
      <c r="C5" s="37" t="s">
        <v>330</v>
      </c>
      <c r="D5" s="58" t="s">
        <v>331</v>
      </c>
      <c r="E5" s="37" t="s">
        <v>332</v>
      </c>
      <c r="F5" s="131" t="s">
        <v>333</v>
      </c>
      <c r="G5" s="37" t="s">
        <v>334</v>
      </c>
      <c r="H5" s="37" t="s">
        <v>335</v>
      </c>
      <c r="I5" s="89" t="s">
        <v>336</v>
      </c>
      <c r="J5" s="82"/>
    </row>
    <row r="6" spans="1:10" s="82" customFormat="1" ht="63" customHeight="1" x14ac:dyDescent="0.2">
      <c r="A6" s="305">
        <f>OBJS!D5</f>
        <v>0</v>
      </c>
      <c r="B6" s="120"/>
      <c r="C6" s="126"/>
      <c r="D6" s="137"/>
      <c r="E6" s="137"/>
      <c r="F6" s="132"/>
      <c r="G6" s="122"/>
      <c r="H6" s="122"/>
      <c r="I6" s="133"/>
    </row>
    <row r="7" spans="1:10" s="82" customFormat="1" ht="43.5" customHeight="1" x14ac:dyDescent="0.2">
      <c r="A7" s="306"/>
      <c r="B7" s="120"/>
      <c r="C7" s="126"/>
      <c r="D7" s="137"/>
      <c r="E7" s="137"/>
      <c r="F7" s="132"/>
      <c r="G7" s="122"/>
      <c r="H7" s="122"/>
      <c r="I7" s="133"/>
    </row>
    <row r="8" spans="1:10" s="82" customFormat="1" ht="43.5" customHeight="1" x14ac:dyDescent="0.2">
      <c r="A8" s="305">
        <f>OBJS!D6</f>
        <v>0</v>
      </c>
      <c r="B8" s="88"/>
      <c r="C8" s="126"/>
      <c r="D8" s="137">
        <v>43553</v>
      </c>
      <c r="E8" s="137">
        <v>43372</v>
      </c>
      <c r="F8" s="132"/>
      <c r="G8" s="122"/>
      <c r="H8" s="122"/>
      <c r="I8" s="133"/>
    </row>
    <row r="9" spans="1:10" s="82" customFormat="1" ht="43.5" customHeight="1" x14ac:dyDescent="0.2">
      <c r="A9" s="306"/>
      <c r="B9" s="88"/>
      <c r="C9" s="126"/>
      <c r="D9" s="137"/>
      <c r="E9" s="137"/>
      <c r="F9" s="132"/>
      <c r="G9" s="122"/>
      <c r="H9" s="122"/>
      <c r="I9" s="133"/>
    </row>
    <row r="10" spans="1:10" s="30" customFormat="1" ht="43.5" customHeight="1" x14ac:dyDescent="0.2">
      <c r="A10" s="305">
        <f>OBJS!D7</f>
        <v>0</v>
      </c>
      <c r="B10" s="88"/>
      <c r="C10" s="126"/>
      <c r="D10" s="137"/>
      <c r="E10" s="137"/>
      <c r="F10" s="132"/>
      <c r="G10" s="122"/>
      <c r="H10" s="122"/>
      <c r="I10" s="133"/>
    </row>
    <row r="11" spans="1:10" s="30" customFormat="1" ht="43.5" customHeight="1" x14ac:dyDescent="0.2">
      <c r="A11" s="306"/>
      <c r="B11" s="88"/>
      <c r="C11" s="126"/>
      <c r="D11" s="137"/>
      <c r="E11" s="137"/>
      <c r="F11" s="132"/>
      <c r="G11" s="122"/>
      <c r="H11" s="122"/>
      <c r="I11" s="133"/>
    </row>
    <row r="12" spans="1:10" s="30" customFormat="1" ht="43.5" customHeight="1" x14ac:dyDescent="0.2">
      <c r="A12" s="305">
        <f>OBJS!D8</f>
        <v>0</v>
      </c>
      <c r="B12" s="88"/>
      <c r="C12" s="126"/>
      <c r="D12" s="137"/>
      <c r="E12" s="137"/>
      <c r="F12" s="132"/>
      <c r="G12" s="122"/>
      <c r="H12" s="122"/>
      <c r="I12" s="133"/>
    </row>
    <row r="13" spans="1:10" s="30" customFormat="1" ht="43.5" customHeight="1" x14ac:dyDescent="0.2">
      <c r="A13" s="306"/>
      <c r="B13" s="88"/>
      <c r="C13" s="126"/>
      <c r="D13" s="137"/>
      <c r="E13" s="137"/>
      <c r="F13" s="132"/>
      <c r="G13" s="122"/>
      <c r="H13" s="122"/>
      <c r="I13" s="133"/>
    </row>
    <row r="14" spans="1:10" s="30" customFormat="1" ht="43.5" customHeight="1" x14ac:dyDescent="0.2">
      <c r="A14" s="305">
        <f>OBJS!D9</f>
        <v>0</v>
      </c>
      <c r="B14" s="88"/>
      <c r="C14" s="126"/>
      <c r="D14" s="137"/>
      <c r="E14" s="137"/>
      <c r="F14" s="132"/>
      <c r="G14" s="122"/>
      <c r="H14" s="122"/>
      <c r="I14" s="133"/>
    </row>
    <row r="15" spans="1:10" s="30" customFormat="1" ht="43.5" customHeight="1" x14ac:dyDescent="0.2">
      <c r="A15" s="306"/>
      <c r="B15" s="88"/>
      <c r="C15" s="126"/>
      <c r="D15" s="137"/>
      <c r="E15" s="137"/>
      <c r="F15" s="132"/>
      <c r="G15" s="122"/>
      <c r="H15" s="122"/>
      <c r="I15" s="133"/>
    </row>
    <row r="16" spans="1:10" s="30" customFormat="1" ht="43.5" customHeight="1" x14ac:dyDescent="0.2">
      <c r="A16" s="305">
        <f>OBJS!D10</f>
        <v>0</v>
      </c>
      <c r="B16" s="88"/>
      <c r="C16" s="126"/>
      <c r="D16" s="137"/>
      <c r="E16" s="137"/>
      <c r="F16" s="132"/>
      <c r="G16" s="122"/>
      <c r="H16" s="122"/>
      <c r="I16" s="133"/>
    </row>
    <row r="17" spans="1:9" s="30" customFormat="1" ht="43.5" customHeight="1" x14ac:dyDescent="0.2">
      <c r="A17" s="306"/>
      <c r="B17" s="88"/>
      <c r="C17" s="126"/>
      <c r="D17" s="137"/>
      <c r="E17" s="137"/>
      <c r="F17" s="132"/>
      <c r="G17" s="122"/>
      <c r="H17" s="122"/>
      <c r="I17" s="133"/>
    </row>
    <row r="18" spans="1:9" s="30" customFormat="1" ht="43.5" customHeight="1" x14ac:dyDescent="0.2">
      <c r="A18" s="305">
        <f>OBJS!D11</f>
        <v>0</v>
      </c>
      <c r="B18" s="88"/>
      <c r="C18" s="126"/>
      <c r="D18" s="137"/>
      <c r="E18" s="137"/>
      <c r="F18" s="132"/>
      <c r="G18" s="122"/>
      <c r="H18" s="122"/>
      <c r="I18" s="133"/>
    </row>
    <row r="19" spans="1:9" s="30" customFormat="1" ht="43.5" customHeight="1" x14ac:dyDescent="0.2">
      <c r="A19" s="306"/>
      <c r="B19" s="88"/>
      <c r="C19" s="126"/>
      <c r="D19" s="137"/>
      <c r="E19" s="137"/>
      <c r="F19" s="132"/>
      <c r="G19" s="122"/>
      <c r="H19" s="122"/>
      <c r="I19" s="133"/>
    </row>
    <row r="20" spans="1:9" s="30" customFormat="1" ht="43.5" customHeight="1" x14ac:dyDescent="0.2">
      <c r="A20" s="305">
        <f>OBJS!D12</f>
        <v>0</v>
      </c>
      <c r="B20" s="88"/>
      <c r="C20" s="126"/>
      <c r="D20" s="137"/>
      <c r="E20" s="137"/>
      <c r="F20" s="132"/>
      <c r="G20" s="122"/>
      <c r="H20" s="122"/>
      <c r="I20" s="133"/>
    </row>
    <row r="21" spans="1:9" s="30" customFormat="1" ht="43.5" customHeight="1" x14ac:dyDescent="0.2">
      <c r="A21" s="306"/>
      <c r="B21" s="88"/>
      <c r="C21" s="126"/>
      <c r="D21" s="137"/>
      <c r="E21" s="137"/>
      <c r="F21" s="132"/>
      <c r="G21" s="122"/>
      <c r="H21" s="122"/>
      <c r="I21" s="133"/>
    </row>
    <row r="22" spans="1:9" s="30" customFormat="1" ht="43.5" customHeight="1" x14ac:dyDescent="0.2">
      <c r="A22" s="305">
        <f>OBJS!D13</f>
        <v>0</v>
      </c>
      <c r="B22" s="88"/>
      <c r="C22" s="126"/>
      <c r="D22" s="137"/>
      <c r="E22" s="137"/>
      <c r="F22" s="132"/>
      <c r="G22" s="122"/>
      <c r="H22" s="122"/>
      <c r="I22" s="133"/>
    </row>
    <row r="23" spans="1:9" s="30" customFormat="1" ht="43.5" customHeight="1" x14ac:dyDescent="0.2">
      <c r="A23" s="306"/>
      <c r="B23" s="88"/>
      <c r="C23" s="126"/>
      <c r="D23" s="137"/>
      <c r="E23" s="137"/>
      <c r="F23" s="132"/>
      <c r="G23" s="122"/>
      <c r="H23" s="122"/>
      <c r="I23" s="133"/>
    </row>
    <row r="24" spans="1:9" s="30" customFormat="1" ht="43.5" customHeight="1" x14ac:dyDescent="0.2">
      <c r="A24" s="305">
        <f>OBJS!D14</f>
        <v>0</v>
      </c>
      <c r="B24" s="88"/>
      <c r="C24" s="126"/>
      <c r="D24" s="137"/>
      <c r="E24" s="137"/>
      <c r="F24" s="132"/>
      <c r="G24" s="122"/>
      <c r="H24" s="122"/>
      <c r="I24" s="133"/>
    </row>
    <row r="25" spans="1:9" s="30" customFormat="1" ht="43.5" customHeight="1" x14ac:dyDescent="0.2">
      <c r="A25" s="306"/>
      <c r="B25" s="88"/>
      <c r="C25" s="126"/>
      <c r="D25" s="137"/>
      <c r="E25" s="137"/>
      <c r="F25" s="132"/>
      <c r="G25" s="122"/>
      <c r="H25" s="122"/>
      <c r="I25" s="133"/>
    </row>
    <row r="26" spans="1:9" s="30" customFormat="1" ht="43.5" customHeight="1" x14ac:dyDescent="0.2">
      <c r="A26" s="305">
        <f>OBJS!D15</f>
        <v>0</v>
      </c>
      <c r="B26" s="88"/>
      <c r="C26" s="126"/>
      <c r="D26" s="137"/>
      <c r="E26" s="137"/>
      <c r="F26" s="132"/>
      <c r="G26" s="122"/>
      <c r="H26" s="122"/>
      <c r="I26" s="133"/>
    </row>
    <row r="27" spans="1:9" s="30" customFormat="1" ht="43.5" customHeight="1" x14ac:dyDescent="0.2">
      <c r="A27" s="306"/>
      <c r="B27" s="88"/>
      <c r="C27" s="126"/>
      <c r="D27" s="137"/>
      <c r="E27" s="137"/>
      <c r="F27" s="132"/>
      <c r="G27" s="122"/>
      <c r="H27" s="122"/>
      <c r="I27" s="133"/>
    </row>
    <row r="28" spans="1:9" s="30" customFormat="1" ht="43.5" customHeight="1" x14ac:dyDescent="0.2">
      <c r="A28" s="305">
        <f>OBJS!D16</f>
        <v>0</v>
      </c>
      <c r="B28" s="88"/>
      <c r="C28" s="126"/>
      <c r="D28" s="137"/>
      <c r="E28" s="137"/>
      <c r="F28" s="132"/>
      <c r="G28" s="122"/>
      <c r="H28" s="122"/>
      <c r="I28" s="133"/>
    </row>
    <row r="29" spans="1:9" s="30" customFormat="1" ht="43.5" customHeight="1" x14ac:dyDescent="0.2">
      <c r="A29" s="306"/>
      <c r="B29" s="88"/>
      <c r="C29" s="126"/>
      <c r="D29" s="137"/>
      <c r="E29" s="137"/>
      <c r="F29" s="132"/>
      <c r="G29" s="122"/>
      <c r="H29" s="122"/>
      <c r="I29" s="133"/>
    </row>
    <row r="30" spans="1:9" s="30" customFormat="1" ht="43.5" customHeight="1" x14ac:dyDescent="0.2">
      <c r="A30" s="305" t="e">
        <f>OBJS!#REF!</f>
        <v>#REF!</v>
      </c>
      <c r="B30" s="88"/>
      <c r="C30" s="126"/>
      <c r="D30" s="137"/>
      <c r="E30" s="137"/>
      <c r="F30" s="132"/>
      <c r="G30" s="122"/>
      <c r="H30" s="122"/>
      <c r="I30" s="133"/>
    </row>
    <row r="31" spans="1:9" s="30" customFormat="1" ht="43.5" customHeight="1" x14ac:dyDescent="0.2">
      <c r="A31" s="306"/>
      <c r="B31" s="88"/>
      <c r="C31" s="126"/>
      <c r="D31" s="137"/>
      <c r="E31" s="137"/>
      <c r="F31" s="132"/>
      <c r="G31" s="122"/>
      <c r="H31" s="122"/>
      <c r="I31" s="133"/>
    </row>
    <row r="32" spans="1:9" s="30" customFormat="1" ht="43.5" customHeight="1" x14ac:dyDescent="0.2">
      <c r="A32" s="305" t="e">
        <f>OBJS!#REF!</f>
        <v>#REF!</v>
      </c>
      <c r="B32" s="88"/>
      <c r="C32" s="126"/>
      <c r="D32" s="137"/>
      <c r="E32" s="137"/>
      <c r="F32" s="132"/>
      <c r="G32" s="122"/>
      <c r="H32" s="122"/>
      <c r="I32" s="133"/>
    </row>
    <row r="33" spans="1:9" s="30" customFormat="1" ht="43.5" customHeight="1" x14ac:dyDescent="0.2">
      <c r="A33" s="306"/>
      <c r="B33" s="88"/>
      <c r="C33" s="126"/>
      <c r="D33" s="137"/>
      <c r="E33" s="137"/>
      <c r="F33" s="132"/>
      <c r="G33" s="122"/>
      <c r="H33" s="122"/>
      <c r="I33" s="133"/>
    </row>
    <row r="34" spans="1:9" s="30" customFormat="1" ht="43.5" customHeight="1" x14ac:dyDescent="0.2">
      <c r="A34" s="305" t="e">
        <f>OBJS!#REF!</f>
        <v>#REF!</v>
      </c>
      <c r="B34" s="88"/>
      <c r="C34" s="126"/>
      <c r="D34" s="137"/>
      <c r="E34" s="137"/>
      <c r="F34" s="132"/>
      <c r="G34" s="122"/>
      <c r="H34" s="122"/>
      <c r="I34" s="133"/>
    </row>
    <row r="35" spans="1:9" s="30" customFormat="1" ht="43.5" customHeight="1" x14ac:dyDescent="0.2">
      <c r="A35" s="306"/>
      <c r="B35" s="88"/>
      <c r="C35" s="126"/>
      <c r="D35" s="137"/>
      <c r="E35" s="137"/>
      <c r="F35" s="132"/>
      <c r="G35" s="122"/>
      <c r="H35" s="122"/>
      <c r="I35" s="133"/>
    </row>
    <row r="36" spans="1:9" s="30" customFormat="1" ht="43.5" customHeight="1" x14ac:dyDescent="0.2">
      <c r="A36" s="305" t="e">
        <f>OBJS!#REF!</f>
        <v>#REF!</v>
      </c>
      <c r="B36" s="88"/>
      <c r="C36" s="126"/>
      <c r="D36" s="137"/>
      <c r="E36" s="137"/>
      <c r="F36" s="132"/>
      <c r="G36" s="122"/>
      <c r="H36" s="122"/>
      <c r="I36" s="133"/>
    </row>
    <row r="37" spans="1:9" s="30" customFormat="1" ht="43.5" customHeight="1" x14ac:dyDescent="0.2">
      <c r="A37" s="306"/>
      <c r="B37" s="88"/>
      <c r="C37" s="126"/>
      <c r="D37" s="137"/>
      <c r="E37" s="137"/>
      <c r="F37" s="132"/>
      <c r="G37" s="122"/>
      <c r="H37" s="122"/>
      <c r="I37" s="133"/>
    </row>
    <row r="38" spans="1:9" s="30" customFormat="1" ht="43.5" customHeight="1" x14ac:dyDescent="0.2">
      <c r="A38" s="305" t="e">
        <f>OBJS!#REF!</f>
        <v>#REF!</v>
      </c>
      <c r="B38" s="88"/>
      <c r="C38" s="126"/>
      <c r="D38" s="137"/>
      <c r="E38" s="137"/>
      <c r="F38" s="132"/>
      <c r="G38" s="122"/>
      <c r="H38" s="122"/>
      <c r="I38" s="133"/>
    </row>
    <row r="39" spans="1:9" s="30" customFormat="1" ht="43.5" customHeight="1" x14ac:dyDescent="0.2">
      <c r="A39" s="306"/>
      <c r="B39" s="88"/>
      <c r="C39" s="126"/>
      <c r="D39" s="137"/>
      <c r="E39" s="137"/>
      <c r="F39" s="132"/>
      <c r="G39" s="122"/>
      <c r="H39" s="122"/>
      <c r="I39" s="133"/>
    </row>
    <row r="40" spans="1:9" s="30" customFormat="1" ht="43.5" customHeight="1" x14ac:dyDescent="0.2">
      <c r="A40" s="305" t="e">
        <f>OBJS!#REF!</f>
        <v>#REF!</v>
      </c>
      <c r="B40" s="88"/>
      <c r="C40" s="126"/>
      <c r="D40" s="137"/>
      <c r="E40" s="137"/>
      <c r="F40" s="132"/>
      <c r="G40" s="122"/>
      <c r="H40" s="122"/>
      <c r="I40" s="133"/>
    </row>
    <row r="41" spans="1:9" s="30" customFormat="1" ht="43.5" customHeight="1" x14ac:dyDescent="0.2">
      <c r="A41" s="306"/>
      <c r="B41" s="88"/>
      <c r="C41" s="126"/>
      <c r="D41" s="137"/>
      <c r="E41" s="137"/>
      <c r="F41" s="132"/>
      <c r="G41" s="122"/>
      <c r="H41" s="122"/>
      <c r="I41" s="133"/>
    </row>
    <row r="42" spans="1:9" s="30" customFormat="1" ht="43.5" customHeight="1" x14ac:dyDescent="0.2">
      <c r="A42" s="305" t="e">
        <f>OBJS!#REF!</f>
        <v>#REF!</v>
      </c>
      <c r="B42" s="88"/>
      <c r="C42" s="126"/>
      <c r="D42" s="137"/>
      <c r="E42" s="137"/>
      <c r="F42" s="132"/>
      <c r="G42" s="122"/>
      <c r="H42" s="122"/>
      <c r="I42" s="133"/>
    </row>
    <row r="43" spans="1:9" s="30" customFormat="1" ht="43.5" customHeight="1" x14ac:dyDescent="0.2">
      <c r="A43" s="306"/>
      <c r="B43" s="88"/>
      <c r="C43" s="126"/>
      <c r="D43" s="137"/>
      <c r="E43" s="137"/>
      <c r="F43" s="132"/>
      <c r="G43" s="122"/>
      <c r="H43" s="122"/>
      <c r="I43" s="133"/>
    </row>
    <row r="44" spans="1:9" s="30" customFormat="1" ht="43.5" customHeight="1" x14ac:dyDescent="0.2">
      <c r="A44" s="305" t="e">
        <f>OBJS!#REF!</f>
        <v>#REF!</v>
      </c>
      <c r="B44" s="88"/>
      <c r="C44" s="126"/>
      <c r="D44" s="137"/>
      <c r="E44" s="137"/>
      <c r="F44" s="132"/>
      <c r="G44" s="122"/>
      <c r="H44" s="122"/>
      <c r="I44" s="133"/>
    </row>
    <row r="45" spans="1:9" s="30" customFormat="1" ht="43.5" customHeight="1" x14ac:dyDescent="0.2">
      <c r="A45" s="306"/>
      <c r="B45" s="88"/>
      <c r="C45" s="126"/>
      <c r="D45" s="137"/>
      <c r="E45" s="137"/>
      <c r="F45" s="132"/>
      <c r="G45" s="122"/>
      <c r="H45" s="122"/>
      <c r="I45" s="133"/>
    </row>
    <row r="46" spans="1:9" s="30" customFormat="1" ht="43.5" customHeight="1" x14ac:dyDescent="0.2">
      <c r="A46" s="305" t="e">
        <f>OBJS!#REF!</f>
        <v>#REF!</v>
      </c>
      <c r="B46" s="88"/>
      <c r="C46" s="126"/>
      <c r="D46" s="137"/>
      <c r="E46" s="137"/>
      <c r="F46" s="132"/>
      <c r="G46" s="122"/>
      <c r="H46" s="122"/>
      <c r="I46" s="133"/>
    </row>
    <row r="47" spans="1:9" s="30" customFormat="1" ht="43.5" customHeight="1" x14ac:dyDescent="0.2">
      <c r="A47" s="306"/>
      <c r="B47" s="88"/>
      <c r="C47" s="126"/>
      <c r="D47" s="137"/>
      <c r="E47" s="137"/>
      <c r="F47" s="132"/>
      <c r="G47" s="122"/>
      <c r="H47" s="122"/>
      <c r="I47" s="133"/>
    </row>
    <row r="48" spans="1:9" s="30" customFormat="1" ht="43.5" customHeight="1" x14ac:dyDescent="0.2">
      <c r="A48" s="305" t="e">
        <f>OBJS!#REF!</f>
        <v>#REF!</v>
      </c>
      <c r="B48" s="88"/>
      <c r="C48" s="126"/>
      <c r="D48" s="137"/>
      <c r="E48" s="137"/>
      <c r="F48" s="132"/>
      <c r="G48" s="122"/>
      <c r="H48" s="122"/>
      <c r="I48" s="133"/>
    </row>
    <row r="49" spans="1:9" s="30" customFormat="1" ht="43.5" customHeight="1" x14ac:dyDescent="0.2">
      <c r="A49" s="306"/>
      <c r="B49" s="88"/>
      <c r="C49" s="126"/>
      <c r="D49" s="137"/>
      <c r="E49" s="137"/>
      <c r="F49" s="132"/>
      <c r="G49" s="122"/>
      <c r="H49" s="122"/>
      <c r="I49" s="133"/>
    </row>
    <row r="50" spans="1:9" s="30" customFormat="1" ht="43.5" customHeight="1" x14ac:dyDescent="0.2">
      <c r="A50" s="305" t="e">
        <f>OBJS!#REF!</f>
        <v>#REF!</v>
      </c>
      <c r="B50" s="88"/>
      <c r="C50" s="126"/>
      <c r="D50" s="137"/>
      <c r="E50" s="137"/>
      <c r="F50" s="132"/>
      <c r="G50" s="122"/>
      <c r="H50" s="122"/>
      <c r="I50" s="133"/>
    </row>
    <row r="51" spans="1:9" s="30" customFormat="1" ht="43.5" customHeight="1" x14ac:dyDescent="0.2">
      <c r="A51" s="306"/>
      <c r="B51" s="88"/>
      <c r="C51" s="126"/>
      <c r="D51" s="137"/>
      <c r="E51" s="137"/>
      <c r="F51" s="132"/>
      <c r="G51" s="122"/>
      <c r="H51" s="122"/>
      <c r="I51" s="133"/>
    </row>
    <row r="52" spans="1:9" s="30" customFormat="1" ht="43.5" customHeight="1" x14ac:dyDescent="0.2">
      <c r="A52" s="307" t="e">
        <f>OBJS!#REF!</f>
        <v>#REF!</v>
      </c>
      <c r="B52" s="88"/>
      <c r="C52" s="126"/>
      <c r="D52" s="137"/>
      <c r="E52" s="137"/>
      <c r="F52" s="132"/>
      <c r="G52" s="122"/>
      <c r="H52" s="122"/>
      <c r="I52" s="133"/>
    </row>
    <row r="53" spans="1:9" s="30" customFormat="1" ht="43.5" customHeight="1" x14ac:dyDescent="0.2">
      <c r="A53" s="307"/>
      <c r="B53" s="88"/>
      <c r="C53" s="126"/>
      <c r="D53" s="137"/>
      <c r="E53" s="137"/>
      <c r="F53" s="132"/>
      <c r="G53" s="122"/>
      <c r="H53" s="122"/>
      <c r="I53" s="133"/>
    </row>
    <row r="54" spans="1:9" ht="12" customHeight="1" x14ac:dyDescent="0.2">
      <c r="H54" s="127"/>
    </row>
    <row r="55" spans="1:9" ht="12" customHeight="1" x14ac:dyDescent="0.2">
      <c r="H55" s="128" t="s">
        <v>337</v>
      </c>
    </row>
    <row r="56" spans="1:9" ht="12" customHeight="1" x14ac:dyDescent="0.2">
      <c r="H56" s="127"/>
    </row>
    <row r="57" spans="1:9" ht="12" customHeight="1" x14ac:dyDescent="0.2">
      <c r="H57" s="127"/>
    </row>
    <row r="111" spans="3:7" ht="30" customHeight="1" x14ac:dyDescent="0.2">
      <c r="C111" s="118">
        <v>2013</v>
      </c>
      <c r="D111" s="118">
        <v>1</v>
      </c>
      <c r="G111" s="129" t="s">
        <v>338</v>
      </c>
    </row>
    <row r="112" spans="3:7" ht="24" x14ac:dyDescent="0.2">
      <c r="C112" s="118">
        <v>2014</v>
      </c>
      <c r="F112" s="130" t="s">
        <v>339</v>
      </c>
      <c r="G112" s="128" t="s">
        <v>340</v>
      </c>
    </row>
    <row r="113" spans="3:7" ht="12.75" customHeight="1" x14ac:dyDescent="0.2">
      <c r="C113" s="118">
        <v>2015</v>
      </c>
      <c r="F113" s="130" t="s">
        <v>341</v>
      </c>
      <c r="G113" s="128" t="s">
        <v>342</v>
      </c>
    </row>
    <row r="114" spans="3:7" ht="12" customHeight="1" x14ac:dyDescent="0.2">
      <c r="C114" s="118">
        <v>2016</v>
      </c>
      <c r="F114" s="130" t="s">
        <v>343</v>
      </c>
      <c r="G114" s="128" t="s">
        <v>344</v>
      </c>
    </row>
    <row r="115" spans="3:7" ht="24" x14ac:dyDescent="0.2">
      <c r="C115" s="118">
        <v>2017</v>
      </c>
      <c r="F115" s="130" t="s">
        <v>345</v>
      </c>
      <c r="G115" s="128" t="s">
        <v>346</v>
      </c>
    </row>
    <row r="116" spans="3:7" ht="24" x14ac:dyDescent="0.2">
      <c r="F116" s="130" t="s">
        <v>347</v>
      </c>
      <c r="G116" s="128" t="s">
        <v>348</v>
      </c>
    </row>
    <row r="117" spans="3:7" ht="24" customHeight="1" x14ac:dyDescent="0.2">
      <c r="F117" s="130" t="s">
        <v>349</v>
      </c>
      <c r="G117" s="128" t="s">
        <v>350</v>
      </c>
    </row>
    <row r="118" spans="3:7" ht="12" customHeight="1" x14ac:dyDescent="0.2">
      <c r="G118" s="128" t="s">
        <v>351</v>
      </c>
    </row>
    <row r="119" spans="3:7" ht="12" customHeight="1" x14ac:dyDescent="0.2">
      <c r="G119" s="128" t="s">
        <v>352</v>
      </c>
    </row>
    <row r="120" spans="3:7" ht="24" customHeight="1" x14ac:dyDescent="0.2">
      <c r="G120" s="128" t="s">
        <v>353</v>
      </c>
    </row>
    <row r="121" spans="3:7" ht="24" x14ac:dyDescent="0.2">
      <c r="G121" s="128" t="s">
        <v>354</v>
      </c>
    </row>
    <row r="122" spans="3:7" ht="12" customHeight="1" x14ac:dyDescent="0.2">
      <c r="G122" s="128" t="s">
        <v>355</v>
      </c>
    </row>
    <row r="123" spans="3:7" ht="12" customHeight="1" x14ac:dyDescent="0.2">
      <c r="G123" s="128" t="s">
        <v>356</v>
      </c>
    </row>
    <row r="124" spans="3:7" ht="12" customHeight="1" x14ac:dyDescent="0.2">
      <c r="G124" s="128" t="s">
        <v>357</v>
      </c>
    </row>
    <row r="125" spans="3:7" ht="24" x14ac:dyDescent="0.2">
      <c r="G125" s="128" t="s">
        <v>358</v>
      </c>
    </row>
    <row r="126" spans="3:7" ht="36" customHeight="1" x14ac:dyDescent="0.2">
      <c r="G126" s="128" t="s">
        <v>359</v>
      </c>
    </row>
    <row r="127" spans="3:7" ht="48" x14ac:dyDescent="0.2">
      <c r="G127" s="128" t="s">
        <v>360</v>
      </c>
    </row>
    <row r="128" spans="3:7" ht="24" x14ac:dyDescent="0.2">
      <c r="G128" s="128" t="s">
        <v>361</v>
      </c>
    </row>
    <row r="129" spans="7:7" ht="36" customHeight="1" x14ac:dyDescent="0.2">
      <c r="G129" s="128" t="s">
        <v>362</v>
      </c>
    </row>
  </sheetData>
  <sheetProtection selectLockedCells="1"/>
  <mergeCells count="25">
    <mergeCell ref="B2:G2"/>
    <mergeCell ref="A42:A43"/>
    <mergeCell ref="A44:A45"/>
    <mergeCell ref="A46:A47"/>
    <mergeCell ref="A48:A49"/>
    <mergeCell ref="A6:A7"/>
    <mergeCell ref="A8:A9"/>
    <mergeCell ref="A10:A11"/>
    <mergeCell ref="A12:A13"/>
    <mergeCell ref="A14:A15"/>
    <mergeCell ref="A28:A29"/>
    <mergeCell ref="A16:A17"/>
    <mergeCell ref="A18:A19"/>
    <mergeCell ref="A20:A21"/>
    <mergeCell ref="A22:A23"/>
    <mergeCell ref="A24:A25"/>
    <mergeCell ref="A26:A27"/>
    <mergeCell ref="A52:A53"/>
    <mergeCell ref="A30:A31"/>
    <mergeCell ref="A32:A33"/>
    <mergeCell ref="A34:A35"/>
    <mergeCell ref="A36:A37"/>
    <mergeCell ref="A38:A39"/>
    <mergeCell ref="A40:A41"/>
    <mergeCell ref="A50:A51"/>
  </mergeCells>
  <phoneticPr fontId="17" type="noConversion"/>
  <dataValidations count="2">
    <dataValidation type="list" allowBlank="1" showInputMessage="1" showErrorMessage="1" sqref="H6:H53">
      <formula1>$G$112:$G$129</formula1>
    </dataValidation>
    <dataValidation type="list" allowBlank="1" showInputMessage="1" showErrorMessage="1" sqref="G6:G53">
      <formula1>$F$111:$F$117</formula1>
    </dataValidation>
  </dataValidation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6" tint="-0.499984740745262"/>
  </sheetPr>
  <dimension ref="A2:H198"/>
  <sheetViews>
    <sheetView workbookViewId="0">
      <selection activeCell="G6" sqref="G6"/>
    </sheetView>
  </sheetViews>
  <sheetFormatPr baseColWidth="10" defaultColWidth="9.33203125" defaultRowHeight="11.25" x14ac:dyDescent="0.2"/>
  <cols>
    <col min="1" max="1" width="30.33203125" style="86" customWidth="1"/>
    <col min="2" max="2" width="40.6640625" style="86" customWidth="1"/>
    <col min="3" max="4" width="40.6640625" style="118" customWidth="1"/>
    <col min="5" max="5" width="15.1640625" style="118" bestFit="1" customWidth="1"/>
    <col min="6" max="6" width="14.5" style="118" customWidth="1"/>
    <col min="7" max="256" width="12" customWidth="1"/>
  </cols>
  <sheetData>
    <row r="2" spans="1:6" ht="15.75" x14ac:dyDescent="0.25">
      <c r="B2" s="309" t="s">
        <v>363</v>
      </c>
      <c r="C2" s="309"/>
      <c r="D2" s="309"/>
      <c r="E2" s="309"/>
      <c r="F2" s="309"/>
    </row>
    <row r="3" spans="1:6" ht="12" thickBot="1" x14ac:dyDescent="0.25"/>
    <row r="4" spans="1:6" s="27" customFormat="1" ht="31.5" customHeight="1" x14ac:dyDescent="0.2">
      <c r="A4" s="121" t="s">
        <v>329</v>
      </c>
      <c r="B4" s="124" t="s">
        <v>364</v>
      </c>
      <c r="C4" s="58" t="s">
        <v>330</v>
      </c>
      <c r="D4" s="58" t="s">
        <v>365</v>
      </c>
      <c r="E4" s="58" t="s">
        <v>366</v>
      </c>
      <c r="F4" s="58" t="s">
        <v>367</v>
      </c>
    </row>
    <row r="5" spans="1:6" s="27" customFormat="1" ht="40.5" customHeight="1" x14ac:dyDescent="0.2">
      <c r="A5" s="310">
        <f>ACCS!B6</f>
        <v>0</v>
      </c>
      <c r="B5" s="125"/>
      <c r="C5" s="122"/>
      <c r="D5" s="123"/>
      <c r="E5" s="137"/>
      <c r="F5" s="137"/>
    </row>
    <row r="6" spans="1:6" s="27" customFormat="1" ht="40.5" customHeight="1" x14ac:dyDescent="0.2">
      <c r="A6" s="311"/>
      <c r="B6" s="125"/>
      <c r="C6" s="122"/>
      <c r="D6" s="123"/>
      <c r="E6" s="137"/>
      <c r="F6" s="137"/>
    </row>
    <row r="7" spans="1:6" s="27" customFormat="1" ht="40.5" customHeight="1" x14ac:dyDescent="0.2">
      <c r="A7" s="311"/>
      <c r="B7" s="125"/>
      <c r="C7" s="122"/>
      <c r="D7" s="123"/>
      <c r="E7" s="137"/>
      <c r="F7" s="137"/>
    </row>
    <row r="8" spans="1:6" s="27" customFormat="1" ht="40.5" customHeight="1" x14ac:dyDescent="0.2">
      <c r="A8" s="312"/>
      <c r="B8" s="91"/>
      <c r="C8" s="122"/>
      <c r="D8" s="123"/>
      <c r="E8" s="137"/>
      <c r="F8" s="137"/>
    </row>
    <row r="9" spans="1:6" s="27" customFormat="1" ht="40.5" customHeight="1" x14ac:dyDescent="0.2">
      <c r="A9" s="310">
        <f>ACCS!B7</f>
        <v>0</v>
      </c>
      <c r="B9" s="91"/>
      <c r="C9" s="122"/>
      <c r="D9" s="123"/>
      <c r="E9" s="137"/>
      <c r="F9" s="137"/>
    </row>
    <row r="10" spans="1:6" s="27" customFormat="1" ht="40.5" customHeight="1" x14ac:dyDescent="0.2">
      <c r="A10" s="311"/>
      <c r="B10" s="91"/>
      <c r="C10" s="122"/>
      <c r="D10" s="123"/>
      <c r="E10" s="137"/>
      <c r="F10" s="137"/>
    </row>
    <row r="11" spans="1:6" s="27" customFormat="1" ht="40.5" customHeight="1" x14ac:dyDescent="0.2">
      <c r="A11" s="311"/>
      <c r="B11" s="91"/>
      <c r="C11" s="122"/>
      <c r="D11" s="123"/>
      <c r="E11" s="137"/>
      <c r="F11" s="137"/>
    </row>
    <row r="12" spans="1:6" s="27" customFormat="1" ht="40.5" customHeight="1" x14ac:dyDescent="0.2">
      <c r="A12" s="312"/>
      <c r="B12" s="91"/>
      <c r="C12" s="122"/>
      <c r="D12" s="123"/>
      <c r="E12" s="137"/>
      <c r="F12" s="137"/>
    </row>
    <row r="13" spans="1:6" s="27" customFormat="1" ht="40.5" customHeight="1" x14ac:dyDescent="0.2">
      <c r="A13" s="310">
        <f>ACCS!B8</f>
        <v>0</v>
      </c>
      <c r="B13" s="91"/>
      <c r="C13" s="122"/>
      <c r="D13" s="123"/>
      <c r="E13" s="137"/>
      <c r="F13" s="137"/>
    </row>
    <row r="14" spans="1:6" s="27" customFormat="1" ht="40.5" customHeight="1" x14ac:dyDescent="0.2">
      <c r="A14" s="311"/>
      <c r="B14" s="91"/>
      <c r="C14" s="122"/>
      <c r="D14" s="123"/>
      <c r="E14" s="137"/>
      <c r="F14" s="137"/>
    </row>
    <row r="15" spans="1:6" s="27" customFormat="1" ht="40.5" customHeight="1" x14ac:dyDescent="0.2">
      <c r="A15" s="311"/>
      <c r="B15" s="91"/>
      <c r="C15" s="122"/>
      <c r="D15" s="123"/>
      <c r="E15" s="137"/>
      <c r="F15" s="137"/>
    </row>
    <row r="16" spans="1:6" s="27" customFormat="1" ht="40.5" customHeight="1" x14ac:dyDescent="0.2">
      <c r="A16" s="312"/>
      <c r="B16" s="91"/>
      <c r="C16" s="122"/>
      <c r="D16" s="123"/>
      <c r="E16" s="137"/>
      <c r="F16" s="137"/>
    </row>
    <row r="17" spans="1:6" s="27" customFormat="1" ht="40.5" customHeight="1" x14ac:dyDescent="0.2">
      <c r="A17" s="310">
        <f>ACCS!B9</f>
        <v>0</v>
      </c>
      <c r="B17" s="91"/>
      <c r="C17" s="122"/>
      <c r="D17" s="123"/>
      <c r="E17" s="137"/>
      <c r="F17" s="137"/>
    </row>
    <row r="18" spans="1:6" s="27" customFormat="1" ht="40.5" customHeight="1" x14ac:dyDescent="0.2">
      <c r="A18" s="311"/>
      <c r="B18" s="91"/>
      <c r="C18" s="122"/>
      <c r="D18" s="123"/>
      <c r="E18" s="137"/>
      <c r="F18" s="137"/>
    </row>
    <row r="19" spans="1:6" s="27" customFormat="1" ht="40.5" customHeight="1" x14ac:dyDescent="0.2">
      <c r="A19" s="311"/>
      <c r="B19" s="91"/>
      <c r="C19" s="122"/>
      <c r="D19" s="123"/>
      <c r="E19" s="137"/>
      <c r="F19" s="137"/>
    </row>
    <row r="20" spans="1:6" s="27" customFormat="1" ht="40.5" customHeight="1" x14ac:dyDescent="0.2">
      <c r="A20" s="312"/>
      <c r="B20" s="91"/>
      <c r="C20" s="122"/>
      <c r="D20" s="123"/>
      <c r="E20" s="137"/>
      <c r="F20" s="137"/>
    </row>
    <row r="21" spans="1:6" s="27" customFormat="1" ht="40.5" customHeight="1" x14ac:dyDescent="0.2">
      <c r="A21" s="310">
        <f>ACCS!B10</f>
        <v>0</v>
      </c>
      <c r="B21" s="91"/>
      <c r="C21" s="122"/>
      <c r="D21" s="123"/>
      <c r="E21" s="137"/>
      <c r="F21" s="137"/>
    </row>
    <row r="22" spans="1:6" s="27" customFormat="1" ht="40.5" customHeight="1" x14ac:dyDescent="0.2">
      <c r="A22" s="311"/>
      <c r="B22" s="91"/>
      <c r="C22" s="122"/>
      <c r="D22" s="123"/>
      <c r="E22" s="137"/>
      <c r="F22" s="137"/>
    </row>
    <row r="23" spans="1:6" s="27" customFormat="1" ht="40.5" customHeight="1" x14ac:dyDescent="0.2">
      <c r="A23" s="311"/>
      <c r="B23" s="91"/>
      <c r="C23" s="122"/>
      <c r="D23" s="123"/>
      <c r="E23" s="137"/>
      <c r="F23" s="137"/>
    </row>
    <row r="24" spans="1:6" s="27" customFormat="1" ht="40.5" customHeight="1" x14ac:dyDescent="0.2">
      <c r="A24" s="312"/>
      <c r="B24" s="91"/>
      <c r="C24" s="122"/>
      <c r="D24" s="123"/>
      <c r="E24" s="137"/>
      <c r="F24" s="137"/>
    </row>
    <row r="25" spans="1:6" s="27" customFormat="1" ht="40.5" customHeight="1" x14ac:dyDescent="0.2">
      <c r="A25" s="310">
        <f>ACCS!B11</f>
        <v>0</v>
      </c>
      <c r="B25" s="91"/>
      <c r="C25" s="122"/>
      <c r="D25" s="123"/>
      <c r="E25" s="137"/>
      <c r="F25" s="137"/>
    </row>
    <row r="26" spans="1:6" s="27" customFormat="1" ht="40.5" customHeight="1" x14ac:dyDescent="0.2">
      <c r="A26" s="311"/>
      <c r="B26" s="91"/>
      <c r="C26" s="122"/>
      <c r="D26" s="123"/>
      <c r="E26" s="137"/>
      <c r="F26" s="137"/>
    </row>
    <row r="27" spans="1:6" s="27" customFormat="1" ht="40.5" customHeight="1" x14ac:dyDescent="0.2">
      <c r="A27" s="311"/>
      <c r="B27" s="91"/>
      <c r="C27" s="122"/>
      <c r="D27" s="123"/>
      <c r="E27" s="137"/>
      <c r="F27" s="137"/>
    </row>
    <row r="28" spans="1:6" s="27" customFormat="1" ht="40.5" customHeight="1" x14ac:dyDescent="0.2">
      <c r="A28" s="312"/>
      <c r="B28" s="91"/>
      <c r="C28" s="122"/>
      <c r="D28" s="123"/>
      <c r="E28" s="137"/>
      <c r="F28" s="137"/>
    </row>
    <row r="29" spans="1:6" s="27" customFormat="1" ht="40.5" customHeight="1" x14ac:dyDescent="0.2">
      <c r="A29" s="310">
        <f>ACCS!B12</f>
        <v>0</v>
      </c>
      <c r="B29" s="91"/>
      <c r="C29" s="122"/>
      <c r="D29" s="123"/>
      <c r="E29" s="137"/>
      <c r="F29" s="137"/>
    </row>
    <row r="30" spans="1:6" s="27" customFormat="1" ht="40.5" customHeight="1" x14ac:dyDescent="0.2">
      <c r="A30" s="311"/>
      <c r="B30" s="91"/>
      <c r="C30" s="122"/>
      <c r="D30" s="123"/>
      <c r="E30" s="137"/>
      <c r="F30" s="137"/>
    </row>
    <row r="31" spans="1:6" s="27" customFormat="1" ht="40.5" customHeight="1" x14ac:dyDescent="0.2">
      <c r="A31" s="311"/>
      <c r="B31" s="91"/>
      <c r="C31" s="122"/>
      <c r="D31" s="123"/>
      <c r="E31" s="137"/>
      <c r="F31" s="137"/>
    </row>
    <row r="32" spans="1:6" s="27" customFormat="1" ht="40.5" customHeight="1" x14ac:dyDescent="0.2">
      <c r="A32" s="312"/>
      <c r="B32" s="91"/>
      <c r="C32" s="122"/>
      <c r="D32" s="123"/>
      <c r="E32" s="137"/>
      <c r="F32" s="137"/>
    </row>
    <row r="33" spans="1:6" s="27" customFormat="1" ht="40.5" customHeight="1" x14ac:dyDescent="0.2">
      <c r="A33" s="310">
        <f>ACCS!B13</f>
        <v>0</v>
      </c>
      <c r="B33" s="91"/>
      <c r="C33" s="122"/>
      <c r="D33" s="123"/>
      <c r="E33" s="137"/>
      <c r="F33" s="137"/>
    </row>
    <row r="34" spans="1:6" s="27" customFormat="1" ht="40.5" customHeight="1" x14ac:dyDescent="0.2">
      <c r="A34" s="311"/>
      <c r="B34" s="91"/>
      <c r="C34" s="122"/>
      <c r="D34" s="123"/>
      <c r="E34" s="137"/>
      <c r="F34" s="137"/>
    </row>
    <row r="35" spans="1:6" s="27" customFormat="1" ht="40.5" customHeight="1" x14ac:dyDescent="0.2">
      <c r="A35" s="311"/>
      <c r="B35" s="91"/>
      <c r="C35" s="122"/>
      <c r="D35" s="123"/>
      <c r="E35" s="137"/>
      <c r="F35" s="137"/>
    </row>
    <row r="36" spans="1:6" s="27" customFormat="1" ht="40.5" customHeight="1" x14ac:dyDescent="0.2">
      <c r="A36" s="312"/>
      <c r="B36" s="91"/>
      <c r="C36" s="122"/>
      <c r="D36" s="123"/>
      <c r="E36" s="137"/>
      <c r="F36" s="137"/>
    </row>
    <row r="37" spans="1:6" s="27" customFormat="1" ht="40.5" customHeight="1" x14ac:dyDescent="0.2">
      <c r="A37" s="310">
        <f>ACCS!B14</f>
        <v>0</v>
      </c>
      <c r="B37" s="91"/>
      <c r="C37" s="122"/>
      <c r="D37" s="123"/>
      <c r="E37" s="137"/>
      <c r="F37" s="137"/>
    </row>
    <row r="38" spans="1:6" s="27" customFormat="1" ht="40.5" customHeight="1" x14ac:dyDescent="0.2">
      <c r="A38" s="311"/>
      <c r="B38" s="91"/>
      <c r="C38" s="122"/>
      <c r="D38" s="123"/>
      <c r="E38" s="137"/>
      <c r="F38" s="137"/>
    </row>
    <row r="39" spans="1:6" s="27" customFormat="1" ht="40.5" customHeight="1" x14ac:dyDescent="0.2">
      <c r="A39" s="311"/>
      <c r="B39" s="91"/>
      <c r="C39" s="122"/>
      <c r="D39" s="123"/>
      <c r="E39" s="137"/>
      <c r="F39" s="137"/>
    </row>
    <row r="40" spans="1:6" s="27" customFormat="1" ht="40.5" customHeight="1" x14ac:dyDescent="0.2">
      <c r="A40" s="312"/>
      <c r="B40" s="91"/>
      <c r="C40" s="122"/>
      <c r="D40" s="123"/>
      <c r="E40" s="137"/>
      <c r="F40" s="137"/>
    </row>
    <row r="41" spans="1:6" s="27" customFormat="1" ht="40.5" customHeight="1" x14ac:dyDescent="0.2">
      <c r="A41" s="310">
        <f>ACCS!B15</f>
        <v>0</v>
      </c>
      <c r="B41" s="91"/>
      <c r="C41" s="122"/>
      <c r="D41" s="123"/>
      <c r="E41" s="137"/>
      <c r="F41" s="137"/>
    </row>
    <row r="42" spans="1:6" s="27" customFormat="1" ht="40.5" customHeight="1" x14ac:dyDescent="0.2">
      <c r="A42" s="311"/>
      <c r="B42" s="91"/>
      <c r="C42" s="122"/>
      <c r="D42" s="123"/>
      <c r="E42" s="137"/>
      <c r="F42" s="137"/>
    </row>
    <row r="43" spans="1:6" s="27" customFormat="1" ht="40.5" customHeight="1" x14ac:dyDescent="0.2">
      <c r="A43" s="311"/>
      <c r="B43" s="91"/>
      <c r="C43" s="122"/>
      <c r="D43" s="123"/>
      <c r="E43" s="137"/>
      <c r="F43" s="137"/>
    </row>
    <row r="44" spans="1:6" s="27" customFormat="1" ht="40.5" customHeight="1" x14ac:dyDescent="0.2">
      <c r="A44" s="312"/>
      <c r="B44" s="91"/>
      <c r="C44" s="122"/>
      <c r="D44" s="123"/>
      <c r="E44" s="137"/>
      <c r="F44" s="137"/>
    </row>
    <row r="45" spans="1:6" s="27" customFormat="1" ht="40.5" customHeight="1" x14ac:dyDescent="0.2">
      <c r="A45" s="310">
        <f>ACCS!B16</f>
        <v>0</v>
      </c>
      <c r="B45" s="91"/>
      <c r="C45" s="122"/>
      <c r="D45" s="123"/>
      <c r="E45" s="137"/>
      <c r="F45" s="137"/>
    </row>
    <row r="46" spans="1:6" s="27" customFormat="1" ht="40.5" customHeight="1" x14ac:dyDescent="0.2">
      <c r="A46" s="311"/>
      <c r="B46" s="91"/>
      <c r="C46" s="122"/>
      <c r="D46" s="123"/>
      <c r="E46" s="137"/>
      <c r="F46" s="137"/>
    </row>
    <row r="47" spans="1:6" s="27" customFormat="1" ht="40.5" customHeight="1" x14ac:dyDescent="0.2">
      <c r="A47" s="311"/>
      <c r="B47" s="91"/>
      <c r="C47" s="122"/>
      <c r="D47" s="123"/>
      <c r="E47" s="137"/>
      <c r="F47" s="137"/>
    </row>
    <row r="48" spans="1:6" s="27" customFormat="1" ht="40.5" customHeight="1" x14ac:dyDescent="0.2">
      <c r="A48" s="312"/>
      <c r="B48" s="91"/>
      <c r="C48" s="122"/>
      <c r="D48" s="123"/>
      <c r="E48" s="137"/>
      <c r="F48" s="137"/>
    </row>
    <row r="49" spans="1:8" ht="40.5" customHeight="1" x14ac:dyDescent="0.2">
      <c r="A49" s="310">
        <f>ACCS!B17</f>
        <v>0</v>
      </c>
      <c r="B49" s="91"/>
      <c r="C49" s="122"/>
      <c r="D49" s="123"/>
      <c r="E49" s="137"/>
      <c r="F49" s="137"/>
      <c r="H49" s="27"/>
    </row>
    <row r="50" spans="1:8" ht="40.5" customHeight="1" x14ac:dyDescent="0.2">
      <c r="A50" s="311"/>
      <c r="B50" s="91"/>
      <c r="C50" s="122"/>
      <c r="D50" s="123"/>
      <c r="E50" s="137"/>
      <c r="F50" s="137"/>
      <c r="H50" s="27"/>
    </row>
    <row r="51" spans="1:8" ht="40.5" customHeight="1" x14ac:dyDescent="0.2">
      <c r="A51" s="311"/>
      <c r="B51" s="91"/>
      <c r="C51" s="122"/>
      <c r="D51" s="123"/>
      <c r="E51" s="137"/>
      <c r="F51" s="137"/>
      <c r="H51" s="27"/>
    </row>
    <row r="52" spans="1:8" ht="40.5" customHeight="1" x14ac:dyDescent="0.2">
      <c r="A52" s="312"/>
      <c r="B52" s="91"/>
      <c r="C52" s="122"/>
      <c r="D52" s="123"/>
      <c r="E52" s="137"/>
      <c r="F52" s="137"/>
      <c r="H52" s="27"/>
    </row>
    <row r="53" spans="1:8" ht="40.5" customHeight="1" x14ac:dyDescent="0.2">
      <c r="A53" s="310">
        <f>ACCS!B18</f>
        <v>0</v>
      </c>
      <c r="B53" s="91"/>
      <c r="C53" s="122"/>
      <c r="D53" s="123"/>
      <c r="E53" s="137"/>
      <c r="F53" s="137"/>
      <c r="H53" s="27"/>
    </row>
    <row r="54" spans="1:8" ht="40.5" customHeight="1" x14ac:dyDescent="0.2">
      <c r="A54" s="311"/>
      <c r="B54" s="91"/>
      <c r="C54" s="122"/>
      <c r="D54" s="123"/>
      <c r="E54" s="137"/>
      <c r="F54" s="137"/>
      <c r="H54" s="27"/>
    </row>
    <row r="55" spans="1:8" ht="40.5" customHeight="1" x14ac:dyDescent="0.2">
      <c r="A55" s="311"/>
      <c r="B55" s="91"/>
      <c r="C55" s="122"/>
      <c r="D55" s="123"/>
      <c r="E55" s="137"/>
      <c r="F55" s="137"/>
      <c r="H55" s="27"/>
    </row>
    <row r="56" spans="1:8" ht="40.5" customHeight="1" x14ac:dyDescent="0.2">
      <c r="A56" s="312"/>
      <c r="B56" s="91"/>
      <c r="C56" s="122"/>
      <c r="D56" s="123"/>
      <c r="E56" s="137"/>
      <c r="F56" s="137"/>
      <c r="H56" s="27"/>
    </row>
    <row r="57" spans="1:8" ht="40.5" customHeight="1" x14ac:dyDescent="0.2">
      <c r="A57" s="310">
        <f>ACCS!B19</f>
        <v>0</v>
      </c>
      <c r="B57" s="91"/>
      <c r="C57" s="122"/>
      <c r="D57" s="123"/>
      <c r="E57" s="137"/>
      <c r="F57" s="137"/>
      <c r="H57" s="27"/>
    </row>
    <row r="58" spans="1:8" ht="40.5" customHeight="1" x14ac:dyDescent="0.2">
      <c r="A58" s="311"/>
      <c r="B58" s="91"/>
      <c r="C58" s="122"/>
      <c r="D58" s="123"/>
      <c r="E58" s="137"/>
      <c r="F58" s="137"/>
      <c r="H58" s="27"/>
    </row>
    <row r="59" spans="1:8" ht="40.5" customHeight="1" x14ac:dyDescent="0.2">
      <c r="A59" s="311"/>
      <c r="B59" s="91"/>
      <c r="C59" s="122"/>
      <c r="D59" s="123"/>
      <c r="E59" s="137"/>
      <c r="F59" s="137"/>
      <c r="H59" s="27"/>
    </row>
    <row r="60" spans="1:8" ht="40.5" customHeight="1" x14ac:dyDescent="0.2">
      <c r="A60" s="312"/>
      <c r="B60" s="91"/>
      <c r="C60" s="122"/>
      <c r="D60" s="123"/>
      <c r="E60" s="137"/>
      <c r="F60" s="137"/>
      <c r="H60" s="27"/>
    </row>
    <row r="61" spans="1:8" ht="40.5" customHeight="1" x14ac:dyDescent="0.2">
      <c r="A61" s="310">
        <f>ACCS!B20</f>
        <v>0</v>
      </c>
      <c r="B61" s="91"/>
      <c r="C61" s="122"/>
      <c r="D61" s="123"/>
      <c r="E61" s="137"/>
      <c r="F61" s="137"/>
      <c r="H61" s="27"/>
    </row>
    <row r="62" spans="1:8" ht="40.5" customHeight="1" x14ac:dyDescent="0.2">
      <c r="A62" s="311"/>
      <c r="B62" s="91"/>
      <c r="C62" s="122"/>
      <c r="D62" s="123"/>
      <c r="E62" s="137"/>
      <c r="F62" s="137"/>
      <c r="H62" s="27"/>
    </row>
    <row r="63" spans="1:8" ht="40.5" customHeight="1" x14ac:dyDescent="0.2">
      <c r="A63" s="311"/>
      <c r="B63" s="91"/>
      <c r="C63" s="122"/>
      <c r="D63" s="123"/>
      <c r="E63" s="137"/>
      <c r="F63" s="137"/>
      <c r="H63" s="27"/>
    </row>
    <row r="64" spans="1:8" ht="40.5" customHeight="1" x14ac:dyDescent="0.2">
      <c r="A64" s="312"/>
      <c r="B64" s="91"/>
      <c r="C64" s="122"/>
      <c r="D64" s="123"/>
      <c r="E64" s="137"/>
      <c r="F64" s="137"/>
      <c r="H64" s="27"/>
    </row>
    <row r="65" spans="1:8" ht="40.5" customHeight="1" x14ac:dyDescent="0.2">
      <c r="A65" s="310">
        <f>ACCS!B21</f>
        <v>0</v>
      </c>
      <c r="B65" s="91"/>
      <c r="C65" s="122"/>
      <c r="D65" s="123"/>
      <c r="E65" s="137"/>
      <c r="F65" s="137"/>
      <c r="H65" s="27"/>
    </row>
    <row r="66" spans="1:8" ht="40.5" customHeight="1" x14ac:dyDescent="0.2">
      <c r="A66" s="311"/>
      <c r="B66" s="91"/>
      <c r="C66" s="122"/>
      <c r="D66" s="123"/>
      <c r="E66" s="137"/>
      <c r="F66" s="137"/>
      <c r="H66" s="27"/>
    </row>
    <row r="67" spans="1:8" ht="40.5" customHeight="1" x14ac:dyDescent="0.2">
      <c r="A67" s="311"/>
      <c r="B67" s="91"/>
      <c r="C67" s="122"/>
      <c r="D67" s="123"/>
      <c r="E67" s="137"/>
      <c r="F67" s="137"/>
      <c r="H67" s="27"/>
    </row>
    <row r="68" spans="1:8" ht="40.5" customHeight="1" x14ac:dyDescent="0.2">
      <c r="A68" s="312"/>
      <c r="B68" s="91"/>
      <c r="C68" s="122"/>
      <c r="D68" s="123"/>
      <c r="E68" s="137"/>
      <c r="F68" s="137"/>
      <c r="H68" s="27"/>
    </row>
    <row r="69" spans="1:8" ht="40.5" customHeight="1" x14ac:dyDescent="0.2">
      <c r="A69" s="310">
        <f>ACCS!B22</f>
        <v>0</v>
      </c>
      <c r="B69" s="91"/>
      <c r="C69" s="122"/>
      <c r="D69" s="123"/>
      <c r="E69" s="137"/>
      <c r="F69" s="137"/>
      <c r="H69" s="27"/>
    </row>
    <row r="70" spans="1:8" ht="40.5" customHeight="1" x14ac:dyDescent="0.2">
      <c r="A70" s="311"/>
      <c r="B70" s="91"/>
      <c r="C70" s="122"/>
      <c r="D70" s="123"/>
      <c r="E70" s="137"/>
      <c r="F70" s="137"/>
      <c r="H70" s="27"/>
    </row>
    <row r="71" spans="1:8" ht="40.5" customHeight="1" x14ac:dyDescent="0.2">
      <c r="A71" s="311"/>
      <c r="B71" s="91"/>
      <c r="C71" s="122"/>
      <c r="D71" s="123"/>
      <c r="E71" s="137"/>
      <c r="F71" s="137"/>
      <c r="H71" s="27"/>
    </row>
    <row r="72" spans="1:8" ht="40.5" customHeight="1" x14ac:dyDescent="0.2">
      <c r="A72" s="312"/>
      <c r="B72" s="91"/>
      <c r="C72" s="122"/>
      <c r="D72" s="123"/>
      <c r="E72" s="137"/>
      <c r="F72" s="137"/>
      <c r="H72" s="27"/>
    </row>
    <row r="73" spans="1:8" ht="40.5" customHeight="1" x14ac:dyDescent="0.2">
      <c r="A73" s="310">
        <f>ACCS!B23</f>
        <v>0</v>
      </c>
      <c r="B73" s="91"/>
      <c r="C73" s="122"/>
      <c r="D73" s="123"/>
      <c r="E73" s="137"/>
      <c r="F73" s="137"/>
      <c r="H73" s="27"/>
    </row>
    <row r="74" spans="1:8" ht="40.5" customHeight="1" x14ac:dyDescent="0.2">
      <c r="A74" s="311"/>
      <c r="B74" s="91"/>
      <c r="C74" s="122"/>
      <c r="D74" s="123"/>
      <c r="E74" s="137"/>
      <c r="F74" s="137"/>
      <c r="H74" s="27"/>
    </row>
    <row r="75" spans="1:8" ht="40.5" customHeight="1" x14ac:dyDescent="0.2">
      <c r="A75" s="311"/>
      <c r="B75" s="91"/>
      <c r="C75" s="122"/>
      <c r="D75" s="123"/>
      <c r="E75" s="137"/>
      <c r="F75" s="137"/>
      <c r="H75" s="27"/>
    </row>
    <row r="76" spans="1:8" ht="40.5" customHeight="1" x14ac:dyDescent="0.2">
      <c r="A76" s="312"/>
      <c r="B76" s="91"/>
      <c r="C76" s="122"/>
      <c r="D76" s="123"/>
      <c r="E76" s="137"/>
      <c r="F76" s="137"/>
      <c r="H76" s="27"/>
    </row>
    <row r="77" spans="1:8" ht="40.5" customHeight="1" x14ac:dyDescent="0.2">
      <c r="A77" s="310">
        <f>ACCS!B24</f>
        <v>0</v>
      </c>
      <c r="B77" s="91"/>
      <c r="C77" s="122"/>
      <c r="D77" s="123"/>
      <c r="E77" s="137"/>
      <c r="F77" s="137"/>
      <c r="H77" s="27"/>
    </row>
    <row r="78" spans="1:8" ht="40.5" customHeight="1" x14ac:dyDescent="0.2">
      <c r="A78" s="311"/>
      <c r="B78" s="91"/>
      <c r="C78" s="122"/>
      <c r="D78" s="123"/>
      <c r="E78" s="137"/>
      <c r="F78" s="137"/>
      <c r="H78" s="27"/>
    </row>
    <row r="79" spans="1:8" ht="40.5" customHeight="1" x14ac:dyDescent="0.2">
      <c r="A79" s="311"/>
      <c r="B79" s="91"/>
      <c r="C79" s="122"/>
      <c r="D79" s="123"/>
      <c r="E79" s="137"/>
      <c r="F79" s="137"/>
      <c r="H79" s="27"/>
    </row>
    <row r="80" spans="1:8" ht="40.5" customHeight="1" x14ac:dyDescent="0.2">
      <c r="A80" s="312"/>
      <c r="B80" s="91"/>
      <c r="C80" s="122"/>
      <c r="D80" s="123"/>
      <c r="E80" s="137"/>
      <c r="F80" s="137"/>
      <c r="H80" s="27"/>
    </row>
    <row r="81" spans="1:8" ht="40.5" customHeight="1" x14ac:dyDescent="0.2">
      <c r="A81" s="310">
        <f>ACCS!B25</f>
        <v>0</v>
      </c>
      <c r="B81" s="91"/>
      <c r="C81" s="122"/>
      <c r="D81" s="123"/>
      <c r="E81" s="137"/>
      <c r="F81" s="137"/>
      <c r="H81" s="27"/>
    </row>
    <row r="82" spans="1:8" ht="40.5" customHeight="1" x14ac:dyDescent="0.2">
      <c r="A82" s="311"/>
      <c r="B82" s="91"/>
      <c r="C82" s="122"/>
      <c r="D82" s="123"/>
      <c r="E82" s="137"/>
      <c r="F82" s="137"/>
      <c r="H82" s="27"/>
    </row>
    <row r="83" spans="1:8" ht="40.5" customHeight="1" x14ac:dyDescent="0.2">
      <c r="A83" s="311"/>
      <c r="B83" s="91"/>
      <c r="C83" s="122"/>
      <c r="D83" s="123"/>
      <c r="E83" s="137"/>
      <c r="F83" s="137"/>
      <c r="H83" s="27"/>
    </row>
    <row r="84" spans="1:8" ht="40.5" customHeight="1" x14ac:dyDescent="0.2">
      <c r="A84" s="312"/>
      <c r="B84" s="91"/>
      <c r="C84" s="122"/>
      <c r="D84" s="123"/>
      <c r="E84" s="137"/>
      <c r="F84" s="137"/>
      <c r="H84" s="27"/>
    </row>
    <row r="85" spans="1:8" ht="40.5" customHeight="1" x14ac:dyDescent="0.2">
      <c r="A85" s="310">
        <f>ACCS!B26</f>
        <v>0</v>
      </c>
      <c r="B85" s="91"/>
      <c r="C85" s="122"/>
      <c r="D85" s="123"/>
      <c r="E85" s="137"/>
      <c r="F85" s="137"/>
      <c r="H85" s="27"/>
    </row>
    <row r="86" spans="1:8" ht="40.5" customHeight="1" x14ac:dyDescent="0.2">
      <c r="A86" s="311"/>
      <c r="B86" s="91"/>
      <c r="C86" s="122"/>
      <c r="D86" s="123"/>
      <c r="E86" s="137"/>
      <c r="F86" s="137"/>
      <c r="H86" s="27"/>
    </row>
    <row r="87" spans="1:8" ht="40.5" customHeight="1" x14ac:dyDescent="0.2">
      <c r="A87" s="311"/>
      <c r="B87" s="91"/>
      <c r="C87" s="122"/>
      <c r="D87" s="123"/>
      <c r="E87" s="137"/>
      <c r="F87" s="137"/>
      <c r="H87" s="27"/>
    </row>
    <row r="88" spans="1:8" ht="40.5" customHeight="1" x14ac:dyDescent="0.2">
      <c r="A88" s="312"/>
      <c r="B88" s="91"/>
      <c r="C88" s="122"/>
      <c r="D88" s="123"/>
      <c r="E88" s="137"/>
      <c r="F88" s="137"/>
      <c r="H88" s="27"/>
    </row>
    <row r="89" spans="1:8" ht="40.5" customHeight="1" x14ac:dyDescent="0.2">
      <c r="A89" s="310">
        <f>ACCS!B27</f>
        <v>0</v>
      </c>
      <c r="B89" s="91"/>
      <c r="C89" s="122"/>
      <c r="D89" s="123"/>
      <c r="E89" s="137"/>
      <c r="F89" s="137"/>
      <c r="H89" s="27"/>
    </row>
    <row r="90" spans="1:8" ht="40.5" customHeight="1" x14ac:dyDescent="0.2">
      <c r="A90" s="311"/>
      <c r="B90" s="91"/>
      <c r="C90" s="122"/>
      <c r="D90" s="123"/>
      <c r="E90" s="137"/>
      <c r="F90" s="137"/>
      <c r="H90" s="27"/>
    </row>
    <row r="91" spans="1:8" ht="40.5" customHeight="1" x14ac:dyDescent="0.2">
      <c r="A91" s="311"/>
      <c r="B91" s="91"/>
      <c r="C91" s="122"/>
      <c r="D91" s="123"/>
      <c r="E91" s="137"/>
      <c r="F91" s="137"/>
      <c r="H91" s="27"/>
    </row>
    <row r="92" spans="1:8" ht="40.5" customHeight="1" x14ac:dyDescent="0.2">
      <c r="A92" s="312"/>
      <c r="B92" s="91"/>
      <c r="C92" s="122"/>
      <c r="D92" s="123"/>
      <c r="E92" s="137"/>
      <c r="F92" s="137"/>
      <c r="H92" s="27"/>
    </row>
    <row r="93" spans="1:8" ht="40.5" customHeight="1" x14ac:dyDescent="0.2">
      <c r="A93" s="310">
        <f>ACCS!B28</f>
        <v>0</v>
      </c>
      <c r="B93" s="91"/>
      <c r="C93" s="122"/>
      <c r="D93" s="123"/>
      <c r="E93" s="137"/>
      <c r="F93" s="137"/>
      <c r="H93" s="27"/>
    </row>
    <row r="94" spans="1:8" ht="40.5" customHeight="1" x14ac:dyDescent="0.2">
      <c r="A94" s="311"/>
      <c r="B94" s="91"/>
      <c r="C94" s="122"/>
      <c r="D94" s="123"/>
      <c r="E94" s="137"/>
      <c r="F94" s="137"/>
      <c r="H94" s="27"/>
    </row>
    <row r="95" spans="1:8" ht="40.5" customHeight="1" x14ac:dyDescent="0.2">
      <c r="A95" s="311"/>
      <c r="B95" s="91"/>
      <c r="C95" s="122"/>
      <c r="D95" s="123"/>
      <c r="E95" s="137"/>
      <c r="F95" s="137"/>
      <c r="H95" s="27"/>
    </row>
    <row r="96" spans="1:8" ht="40.5" customHeight="1" x14ac:dyDescent="0.2">
      <c r="A96" s="312"/>
      <c r="B96" s="91"/>
      <c r="C96" s="122"/>
      <c r="D96" s="123"/>
      <c r="E96" s="137"/>
      <c r="F96" s="137"/>
      <c r="H96" s="27"/>
    </row>
    <row r="97" spans="1:8" ht="40.5" customHeight="1" x14ac:dyDescent="0.2">
      <c r="A97" s="310">
        <f>ACCS!B29</f>
        <v>0</v>
      </c>
      <c r="B97" s="91"/>
      <c r="C97" s="122"/>
      <c r="D97" s="123"/>
      <c r="E97" s="137"/>
      <c r="F97" s="137"/>
      <c r="H97" s="27"/>
    </row>
    <row r="98" spans="1:8" ht="40.5" customHeight="1" x14ac:dyDescent="0.2">
      <c r="A98" s="311"/>
      <c r="B98" s="91"/>
      <c r="C98" s="122"/>
      <c r="D98" s="123"/>
      <c r="E98" s="137"/>
      <c r="F98" s="137"/>
      <c r="H98" s="27"/>
    </row>
    <row r="99" spans="1:8" ht="40.5" customHeight="1" x14ac:dyDescent="0.2">
      <c r="A99" s="311"/>
      <c r="B99" s="91"/>
      <c r="C99" s="122"/>
      <c r="D99" s="123"/>
      <c r="E99" s="137"/>
      <c r="F99" s="137"/>
      <c r="H99" s="27"/>
    </row>
    <row r="100" spans="1:8" ht="40.5" customHeight="1" x14ac:dyDescent="0.2">
      <c r="A100" s="312"/>
      <c r="B100" s="91"/>
      <c r="C100" s="122"/>
      <c r="D100" s="123"/>
      <c r="E100" s="137"/>
      <c r="F100" s="137"/>
      <c r="H100" s="27"/>
    </row>
    <row r="101" spans="1:8" ht="40.5" customHeight="1" x14ac:dyDescent="0.2">
      <c r="A101" s="310">
        <f>ACCS!B30</f>
        <v>0</v>
      </c>
      <c r="B101" s="91"/>
      <c r="C101" s="122"/>
      <c r="D101" s="123"/>
      <c r="E101" s="137"/>
      <c r="F101" s="137"/>
      <c r="H101" s="27"/>
    </row>
    <row r="102" spans="1:8" ht="40.5" customHeight="1" x14ac:dyDescent="0.2">
      <c r="A102" s="311"/>
      <c r="B102" s="91"/>
      <c r="C102" s="122"/>
      <c r="D102" s="123"/>
      <c r="E102" s="137"/>
      <c r="F102" s="137"/>
      <c r="H102" s="27"/>
    </row>
    <row r="103" spans="1:8" ht="40.5" customHeight="1" x14ac:dyDescent="0.2">
      <c r="A103" s="311"/>
      <c r="B103" s="91"/>
      <c r="C103" s="122"/>
      <c r="D103" s="123"/>
      <c r="E103" s="137"/>
      <c r="F103" s="137"/>
      <c r="H103" s="27"/>
    </row>
    <row r="104" spans="1:8" ht="40.5" customHeight="1" x14ac:dyDescent="0.2">
      <c r="A104" s="312"/>
      <c r="B104" s="91"/>
      <c r="C104" s="122"/>
      <c r="D104" s="123"/>
      <c r="E104" s="137"/>
      <c r="F104" s="137"/>
      <c r="H104" s="27"/>
    </row>
    <row r="105" spans="1:8" ht="40.5" customHeight="1" x14ac:dyDescent="0.2">
      <c r="A105" s="310">
        <f>ACCS!B31</f>
        <v>0</v>
      </c>
      <c r="B105" s="91"/>
      <c r="C105" s="122"/>
      <c r="D105" s="123"/>
      <c r="E105" s="137"/>
      <c r="F105" s="137"/>
      <c r="H105" s="27"/>
    </row>
    <row r="106" spans="1:8" ht="40.5" customHeight="1" x14ac:dyDescent="0.2">
      <c r="A106" s="311"/>
      <c r="B106" s="91"/>
      <c r="C106" s="122"/>
      <c r="D106" s="123"/>
      <c r="E106" s="137"/>
      <c r="F106" s="137"/>
      <c r="H106" s="27"/>
    </row>
    <row r="107" spans="1:8" ht="40.5" customHeight="1" x14ac:dyDescent="0.2">
      <c r="A107" s="311"/>
      <c r="B107" s="91"/>
      <c r="C107" s="122"/>
      <c r="D107" s="123"/>
      <c r="E107" s="137"/>
      <c r="F107" s="137"/>
      <c r="H107" s="27"/>
    </row>
    <row r="108" spans="1:8" ht="40.5" customHeight="1" x14ac:dyDescent="0.2">
      <c r="A108" s="312"/>
      <c r="B108" s="91"/>
      <c r="C108" s="122"/>
      <c r="D108" s="123"/>
      <c r="E108" s="137"/>
      <c r="F108" s="137"/>
      <c r="H108" s="27"/>
    </row>
    <row r="109" spans="1:8" ht="40.5" customHeight="1" x14ac:dyDescent="0.2">
      <c r="A109" s="310">
        <f>ACCS!B32</f>
        <v>0</v>
      </c>
      <c r="B109" s="91"/>
      <c r="C109" s="122"/>
      <c r="D109" s="123"/>
      <c r="E109" s="137"/>
      <c r="F109" s="137"/>
      <c r="H109" s="27"/>
    </row>
    <row r="110" spans="1:8" ht="40.5" customHeight="1" x14ac:dyDescent="0.2">
      <c r="A110" s="311"/>
      <c r="B110" s="91"/>
      <c r="C110" s="122"/>
      <c r="D110" s="123"/>
      <c r="E110" s="137"/>
      <c r="F110" s="137"/>
      <c r="H110" s="27"/>
    </row>
    <row r="111" spans="1:8" ht="40.5" customHeight="1" x14ac:dyDescent="0.2">
      <c r="A111" s="311"/>
      <c r="B111" s="91"/>
      <c r="C111" s="122"/>
      <c r="D111" s="123"/>
      <c r="E111" s="137"/>
      <c r="F111" s="137"/>
      <c r="H111" s="27"/>
    </row>
    <row r="112" spans="1:8" ht="40.5" customHeight="1" x14ac:dyDescent="0.2">
      <c r="A112" s="312"/>
      <c r="B112" s="91"/>
      <c r="C112" s="122"/>
      <c r="D112" s="123"/>
      <c r="E112" s="137"/>
      <c r="F112" s="137"/>
      <c r="H112" s="27"/>
    </row>
    <row r="113" spans="1:8" ht="40.5" customHeight="1" x14ac:dyDescent="0.2">
      <c r="A113" s="310">
        <f>ACCS!B33</f>
        <v>0</v>
      </c>
      <c r="B113" s="91"/>
      <c r="C113" s="122"/>
      <c r="D113" s="123"/>
      <c r="E113" s="137"/>
      <c r="F113" s="137"/>
      <c r="H113" s="27"/>
    </row>
    <row r="114" spans="1:8" ht="40.5" customHeight="1" x14ac:dyDescent="0.2">
      <c r="A114" s="311"/>
      <c r="B114" s="91"/>
      <c r="C114" s="122"/>
      <c r="D114" s="123"/>
      <c r="E114" s="137"/>
      <c r="F114" s="137"/>
      <c r="H114" s="27"/>
    </row>
    <row r="115" spans="1:8" ht="40.5" customHeight="1" x14ac:dyDescent="0.2">
      <c r="A115" s="311"/>
      <c r="B115" s="91"/>
      <c r="C115" s="122"/>
      <c r="D115" s="123"/>
      <c r="E115" s="137"/>
      <c r="F115" s="137"/>
      <c r="H115" s="27"/>
    </row>
    <row r="116" spans="1:8" ht="40.5" customHeight="1" x14ac:dyDescent="0.2">
      <c r="A116" s="312"/>
      <c r="B116" s="91"/>
      <c r="C116" s="122"/>
      <c r="D116" s="123"/>
      <c r="E116" s="137"/>
      <c r="F116" s="137"/>
      <c r="H116" s="27"/>
    </row>
    <row r="117" spans="1:8" ht="40.5" customHeight="1" x14ac:dyDescent="0.2">
      <c r="A117" s="310">
        <f>ACCS!B34</f>
        <v>0</v>
      </c>
      <c r="B117" s="91"/>
      <c r="C117" s="122"/>
      <c r="D117" s="123"/>
      <c r="E117" s="137"/>
      <c r="F117" s="137"/>
      <c r="H117" s="27"/>
    </row>
    <row r="118" spans="1:8" ht="40.5" customHeight="1" x14ac:dyDescent="0.2">
      <c r="A118" s="311"/>
      <c r="B118" s="91"/>
      <c r="C118" s="122"/>
      <c r="D118" s="123"/>
      <c r="E118" s="137"/>
      <c r="F118" s="137"/>
      <c r="H118" s="27"/>
    </row>
    <row r="119" spans="1:8" ht="40.5" customHeight="1" x14ac:dyDescent="0.2">
      <c r="A119" s="311"/>
      <c r="B119" s="91"/>
      <c r="C119" s="122"/>
      <c r="D119" s="123"/>
      <c r="E119" s="137"/>
      <c r="F119" s="137"/>
      <c r="H119" s="27"/>
    </row>
    <row r="120" spans="1:8" ht="40.5" customHeight="1" x14ac:dyDescent="0.2">
      <c r="A120" s="312"/>
      <c r="B120" s="91"/>
      <c r="C120" s="122"/>
      <c r="D120" s="123"/>
      <c r="E120" s="137"/>
      <c r="F120" s="137"/>
      <c r="H120" s="27"/>
    </row>
    <row r="121" spans="1:8" ht="40.5" customHeight="1" x14ac:dyDescent="0.2">
      <c r="A121" s="310">
        <f>ACCS!B35</f>
        <v>0</v>
      </c>
      <c r="B121" s="91"/>
      <c r="C121" s="122"/>
      <c r="D121" s="123"/>
      <c r="E121" s="137"/>
      <c r="F121" s="137"/>
      <c r="H121" s="27"/>
    </row>
    <row r="122" spans="1:8" ht="40.5" customHeight="1" x14ac:dyDescent="0.2">
      <c r="A122" s="311"/>
      <c r="B122" s="91"/>
      <c r="C122" s="122"/>
      <c r="D122" s="123"/>
      <c r="E122" s="137"/>
      <c r="F122" s="137"/>
      <c r="H122" s="27"/>
    </row>
    <row r="123" spans="1:8" ht="40.5" customHeight="1" x14ac:dyDescent="0.2">
      <c r="A123" s="311"/>
      <c r="B123" s="91"/>
      <c r="C123" s="122"/>
      <c r="D123" s="123"/>
      <c r="E123" s="137"/>
      <c r="F123" s="137"/>
      <c r="H123" s="27"/>
    </row>
    <row r="124" spans="1:8" ht="40.5" customHeight="1" x14ac:dyDescent="0.2">
      <c r="A124" s="312"/>
      <c r="B124" s="91"/>
      <c r="C124" s="122"/>
      <c r="D124" s="123"/>
      <c r="E124" s="137"/>
      <c r="F124" s="137"/>
      <c r="H124" s="27"/>
    </row>
    <row r="125" spans="1:8" ht="40.5" customHeight="1" x14ac:dyDescent="0.2">
      <c r="A125" s="310">
        <f>ACCS!B36</f>
        <v>0</v>
      </c>
      <c r="B125" s="91"/>
      <c r="C125" s="122"/>
      <c r="D125" s="123"/>
      <c r="E125" s="137"/>
      <c r="F125" s="137"/>
      <c r="H125" s="27"/>
    </row>
    <row r="126" spans="1:8" ht="40.5" customHeight="1" x14ac:dyDescent="0.2">
      <c r="A126" s="311"/>
      <c r="B126" s="91"/>
      <c r="C126" s="122"/>
      <c r="D126" s="123"/>
      <c r="E126" s="137"/>
      <c r="F126" s="137"/>
      <c r="H126" s="27"/>
    </row>
    <row r="127" spans="1:8" ht="40.5" customHeight="1" x14ac:dyDescent="0.2">
      <c r="A127" s="311"/>
      <c r="B127" s="91"/>
      <c r="C127" s="122"/>
      <c r="D127" s="123"/>
      <c r="E127" s="137"/>
      <c r="F127" s="137"/>
      <c r="H127" s="27"/>
    </row>
    <row r="128" spans="1:8" ht="40.5" customHeight="1" x14ac:dyDescent="0.2">
      <c r="A128" s="312"/>
      <c r="B128" s="91"/>
      <c r="C128" s="122"/>
      <c r="D128" s="123"/>
      <c r="E128" s="137"/>
      <c r="F128" s="137"/>
      <c r="H128" s="27"/>
    </row>
    <row r="129" spans="1:8" ht="40.5" customHeight="1" x14ac:dyDescent="0.2">
      <c r="A129" s="310">
        <f>ACCS!B37</f>
        <v>0</v>
      </c>
      <c r="B129" s="91"/>
      <c r="C129" s="122"/>
      <c r="D129" s="123"/>
      <c r="E129" s="137"/>
      <c r="F129" s="137"/>
      <c r="H129" s="27"/>
    </row>
    <row r="130" spans="1:8" ht="40.5" customHeight="1" x14ac:dyDescent="0.2">
      <c r="A130" s="311"/>
      <c r="B130" s="91"/>
      <c r="C130" s="122"/>
      <c r="D130" s="123"/>
      <c r="E130" s="137"/>
      <c r="F130" s="137"/>
      <c r="H130" s="27"/>
    </row>
    <row r="131" spans="1:8" ht="40.5" customHeight="1" x14ac:dyDescent="0.2">
      <c r="A131" s="311"/>
      <c r="B131" s="91"/>
      <c r="C131" s="122"/>
      <c r="D131" s="123"/>
      <c r="E131" s="137"/>
      <c r="F131" s="137"/>
      <c r="H131" s="27"/>
    </row>
    <row r="132" spans="1:8" ht="40.5" customHeight="1" x14ac:dyDescent="0.2">
      <c r="A132" s="312"/>
      <c r="B132" s="91"/>
      <c r="C132" s="122"/>
      <c r="D132" s="123"/>
      <c r="E132" s="137"/>
      <c r="F132" s="137"/>
      <c r="H132" s="27"/>
    </row>
    <row r="133" spans="1:8" ht="40.5" customHeight="1" x14ac:dyDescent="0.2">
      <c r="A133" s="310">
        <f>ACCS!B38</f>
        <v>0</v>
      </c>
      <c r="B133" s="91"/>
      <c r="C133" s="122"/>
      <c r="D133" s="123"/>
      <c r="E133" s="137"/>
      <c r="F133" s="137"/>
      <c r="H133" s="27"/>
    </row>
    <row r="134" spans="1:8" ht="40.5" customHeight="1" x14ac:dyDescent="0.2">
      <c r="A134" s="311"/>
      <c r="B134" s="91"/>
      <c r="C134" s="122"/>
      <c r="D134" s="123"/>
      <c r="E134" s="137"/>
      <c r="F134" s="137"/>
      <c r="H134" s="27"/>
    </row>
    <row r="135" spans="1:8" ht="40.5" customHeight="1" x14ac:dyDescent="0.2">
      <c r="A135" s="311"/>
      <c r="B135" s="91"/>
      <c r="C135" s="122"/>
      <c r="D135" s="123"/>
      <c r="E135" s="137"/>
      <c r="F135" s="137"/>
      <c r="H135" s="27"/>
    </row>
    <row r="136" spans="1:8" ht="40.5" customHeight="1" x14ac:dyDescent="0.2">
      <c r="A136" s="312"/>
      <c r="B136" s="91"/>
      <c r="C136" s="122"/>
      <c r="D136" s="123"/>
      <c r="E136" s="137"/>
      <c r="F136" s="137"/>
      <c r="H136" s="27"/>
    </row>
    <row r="137" spans="1:8" ht="40.5" customHeight="1" x14ac:dyDescent="0.2">
      <c r="A137" s="310">
        <f>ACCS!B39</f>
        <v>0</v>
      </c>
      <c r="B137" s="91"/>
      <c r="C137" s="122"/>
      <c r="D137" s="123"/>
      <c r="E137" s="137"/>
      <c r="F137" s="137"/>
      <c r="H137" s="27"/>
    </row>
    <row r="138" spans="1:8" ht="40.5" customHeight="1" x14ac:dyDescent="0.2">
      <c r="A138" s="311"/>
      <c r="B138" s="91"/>
      <c r="C138" s="122"/>
      <c r="D138" s="123"/>
      <c r="E138" s="137"/>
      <c r="F138" s="137"/>
      <c r="H138" s="27"/>
    </row>
    <row r="139" spans="1:8" ht="40.5" customHeight="1" x14ac:dyDescent="0.2">
      <c r="A139" s="311"/>
      <c r="B139" s="91"/>
      <c r="C139" s="122"/>
      <c r="D139" s="123"/>
      <c r="E139" s="137"/>
      <c r="F139" s="137"/>
      <c r="H139" s="27"/>
    </row>
    <row r="140" spans="1:8" ht="40.5" customHeight="1" x14ac:dyDescent="0.2">
      <c r="A140" s="312"/>
      <c r="B140" s="91"/>
      <c r="C140" s="122"/>
      <c r="D140" s="123"/>
      <c r="E140" s="137"/>
      <c r="F140" s="137"/>
      <c r="H140" s="27"/>
    </row>
    <row r="141" spans="1:8" ht="40.5" customHeight="1" x14ac:dyDescent="0.2">
      <c r="A141" s="310">
        <f>ACCS!B40</f>
        <v>0</v>
      </c>
      <c r="B141" s="91"/>
      <c r="C141" s="122"/>
      <c r="D141" s="123"/>
      <c r="E141" s="137"/>
      <c r="F141" s="137"/>
      <c r="H141" s="27"/>
    </row>
    <row r="142" spans="1:8" ht="40.5" customHeight="1" x14ac:dyDescent="0.2">
      <c r="A142" s="311"/>
      <c r="B142" s="91"/>
      <c r="C142" s="122"/>
      <c r="D142" s="123"/>
      <c r="E142" s="137"/>
      <c r="F142" s="137"/>
      <c r="H142" s="27"/>
    </row>
    <row r="143" spans="1:8" ht="40.5" customHeight="1" x14ac:dyDescent="0.2">
      <c r="A143" s="311"/>
      <c r="B143" s="91"/>
      <c r="C143" s="122"/>
      <c r="D143" s="123"/>
      <c r="E143" s="137"/>
      <c r="F143" s="137"/>
      <c r="H143" s="27"/>
    </row>
    <row r="144" spans="1:8" ht="40.5" customHeight="1" x14ac:dyDescent="0.2">
      <c r="A144" s="312"/>
      <c r="B144" s="91"/>
      <c r="C144" s="122"/>
      <c r="D144" s="123"/>
      <c r="E144" s="137"/>
      <c r="F144" s="137"/>
      <c r="H144" s="27"/>
    </row>
    <row r="145" spans="1:8" ht="40.5" customHeight="1" x14ac:dyDescent="0.2">
      <c r="A145" s="310">
        <f>ACCS!B41</f>
        <v>0</v>
      </c>
      <c r="B145" s="91"/>
      <c r="C145" s="122"/>
      <c r="D145" s="123"/>
      <c r="E145" s="137"/>
      <c r="F145" s="137"/>
      <c r="H145" s="27"/>
    </row>
    <row r="146" spans="1:8" ht="40.5" customHeight="1" x14ac:dyDescent="0.2">
      <c r="A146" s="311"/>
      <c r="B146" s="91"/>
      <c r="C146" s="122"/>
      <c r="D146" s="123"/>
      <c r="E146" s="137"/>
      <c r="F146" s="137"/>
      <c r="H146" s="27"/>
    </row>
    <row r="147" spans="1:8" ht="40.5" customHeight="1" x14ac:dyDescent="0.2">
      <c r="A147" s="311"/>
      <c r="B147" s="91"/>
      <c r="C147" s="122"/>
      <c r="D147" s="123"/>
      <c r="E147" s="137"/>
      <c r="F147" s="137"/>
      <c r="H147" s="27"/>
    </row>
    <row r="148" spans="1:8" ht="40.5" customHeight="1" x14ac:dyDescent="0.2">
      <c r="A148" s="312"/>
      <c r="B148" s="91"/>
      <c r="C148" s="122"/>
      <c r="D148" s="123"/>
      <c r="E148" s="137"/>
      <c r="F148" s="137"/>
      <c r="H148" s="27"/>
    </row>
    <row r="149" spans="1:8" ht="40.5" customHeight="1" x14ac:dyDescent="0.2">
      <c r="A149" s="310">
        <f>ACCS!B42</f>
        <v>0</v>
      </c>
      <c r="B149" s="91"/>
      <c r="C149" s="122"/>
      <c r="D149" s="123"/>
      <c r="E149" s="137"/>
      <c r="F149" s="137"/>
      <c r="H149" s="27"/>
    </row>
    <row r="150" spans="1:8" ht="40.5" customHeight="1" x14ac:dyDescent="0.2">
      <c r="A150" s="311"/>
      <c r="B150" s="91"/>
      <c r="C150" s="122"/>
      <c r="D150" s="123"/>
      <c r="E150" s="137"/>
      <c r="F150" s="137"/>
      <c r="H150" s="27"/>
    </row>
    <row r="151" spans="1:8" ht="40.5" customHeight="1" x14ac:dyDescent="0.2">
      <c r="A151" s="311"/>
      <c r="B151" s="91"/>
      <c r="C151" s="122"/>
      <c r="D151" s="123"/>
      <c r="E151" s="137"/>
      <c r="F151" s="137"/>
      <c r="H151" s="27"/>
    </row>
    <row r="152" spans="1:8" ht="40.5" customHeight="1" x14ac:dyDescent="0.2">
      <c r="A152" s="312"/>
      <c r="B152" s="91"/>
      <c r="C152" s="122"/>
      <c r="D152" s="123"/>
      <c r="E152" s="137"/>
      <c r="F152" s="137"/>
      <c r="H152" s="27"/>
    </row>
    <row r="153" spans="1:8" ht="40.5" customHeight="1" x14ac:dyDescent="0.2">
      <c r="A153" s="310">
        <f>ACCS!B43</f>
        <v>0</v>
      </c>
      <c r="B153" s="91"/>
      <c r="C153" s="122"/>
      <c r="D153" s="123"/>
      <c r="E153" s="137"/>
      <c r="F153" s="137"/>
      <c r="H153" s="27"/>
    </row>
    <row r="154" spans="1:8" ht="40.5" customHeight="1" x14ac:dyDescent="0.2">
      <c r="A154" s="311"/>
      <c r="B154" s="91"/>
      <c r="C154" s="122"/>
      <c r="D154" s="123"/>
      <c r="E154" s="137"/>
      <c r="F154" s="137"/>
      <c r="H154" s="27"/>
    </row>
    <row r="155" spans="1:8" ht="40.5" customHeight="1" x14ac:dyDescent="0.2">
      <c r="A155" s="311"/>
      <c r="B155" s="91"/>
      <c r="C155" s="122"/>
      <c r="D155" s="123"/>
      <c r="E155" s="137"/>
      <c r="F155" s="137"/>
      <c r="H155" s="27"/>
    </row>
    <row r="156" spans="1:8" ht="40.5" customHeight="1" x14ac:dyDescent="0.2">
      <c r="A156" s="312"/>
      <c r="B156" s="91"/>
      <c r="C156" s="122"/>
      <c r="D156" s="123"/>
      <c r="E156" s="137"/>
      <c r="F156" s="137"/>
      <c r="H156" s="27"/>
    </row>
    <row r="157" spans="1:8" ht="40.5" customHeight="1" x14ac:dyDescent="0.2">
      <c r="A157" s="310">
        <f>ACCS!B44</f>
        <v>0</v>
      </c>
      <c r="B157" s="91"/>
      <c r="C157" s="122"/>
      <c r="D157" s="123"/>
      <c r="E157" s="137"/>
      <c r="F157" s="137"/>
      <c r="H157" s="27"/>
    </row>
    <row r="158" spans="1:8" ht="40.5" customHeight="1" x14ac:dyDescent="0.2">
      <c r="A158" s="311"/>
      <c r="B158" s="91"/>
      <c r="C158" s="122"/>
      <c r="D158" s="123"/>
      <c r="E158" s="137"/>
      <c r="F158" s="137"/>
      <c r="H158" s="27"/>
    </row>
    <row r="159" spans="1:8" ht="40.5" customHeight="1" x14ac:dyDescent="0.2">
      <c r="A159" s="311"/>
      <c r="B159" s="91"/>
      <c r="C159" s="122"/>
      <c r="D159" s="123"/>
      <c r="E159" s="137"/>
      <c r="F159" s="137"/>
      <c r="H159" s="27"/>
    </row>
    <row r="160" spans="1:8" ht="40.5" customHeight="1" x14ac:dyDescent="0.2">
      <c r="A160" s="312"/>
      <c r="B160" s="91"/>
      <c r="C160" s="122"/>
      <c r="D160" s="123"/>
      <c r="E160" s="137"/>
      <c r="F160" s="137"/>
      <c r="H160" s="27"/>
    </row>
    <row r="161" spans="1:8" ht="40.5" customHeight="1" x14ac:dyDescent="0.2">
      <c r="A161" s="310">
        <f>ACCS!B45</f>
        <v>0</v>
      </c>
      <c r="B161" s="91"/>
      <c r="C161" s="122"/>
      <c r="D161" s="123"/>
      <c r="E161" s="137"/>
      <c r="F161" s="137"/>
      <c r="H161" s="27"/>
    </row>
    <row r="162" spans="1:8" ht="40.5" customHeight="1" x14ac:dyDescent="0.2">
      <c r="A162" s="311"/>
      <c r="B162" s="91"/>
      <c r="C162" s="122"/>
      <c r="D162" s="123"/>
      <c r="E162" s="137"/>
      <c r="F162" s="137"/>
      <c r="H162" s="27"/>
    </row>
    <row r="163" spans="1:8" ht="40.5" customHeight="1" x14ac:dyDescent="0.2">
      <c r="A163" s="311"/>
      <c r="B163" s="91"/>
      <c r="C163" s="122"/>
      <c r="D163" s="123"/>
      <c r="E163" s="137"/>
      <c r="F163" s="137"/>
      <c r="H163" s="27"/>
    </row>
    <row r="164" spans="1:8" ht="40.5" customHeight="1" x14ac:dyDescent="0.2">
      <c r="A164" s="312"/>
      <c r="B164" s="91"/>
      <c r="C164" s="122"/>
      <c r="D164" s="123"/>
      <c r="E164" s="137"/>
      <c r="F164" s="137"/>
      <c r="H164" s="27"/>
    </row>
    <row r="165" spans="1:8" ht="40.5" customHeight="1" x14ac:dyDescent="0.2">
      <c r="A165" s="310">
        <f>ACCS!B46</f>
        <v>0</v>
      </c>
      <c r="B165" s="91"/>
      <c r="C165" s="122"/>
      <c r="D165" s="123"/>
      <c r="E165" s="137"/>
      <c r="F165" s="137"/>
      <c r="H165" s="27"/>
    </row>
    <row r="166" spans="1:8" ht="40.5" customHeight="1" x14ac:dyDescent="0.2">
      <c r="A166" s="311"/>
      <c r="B166" s="91"/>
      <c r="C166" s="122"/>
      <c r="D166" s="123"/>
      <c r="E166" s="137"/>
      <c r="F166" s="137"/>
      <c r="H166" s="27"/>
    </row>
    <row r="167" spans="1:8" ht="40.5" customHeight="1" x14ac:dyDescent="0.2">
      <c r="A167" s="311"/>
      <c r="B167" s="91"/>
      <c r="C167" s="122"/>
      <c r="D167" s="123"/>
      <c r="E167" s="137"/>
      <c r="F167" s="137"/>
      <c r="H167" s="27"/>
    </row>
    <row r="168" spans="1:8" ht="40.5" customHeight="1" x14ac:dyDescent="0.2">
      <c r="A168" s="312"/>
      <c r="B168" s="91"/>
      <c r="C168" s="122"/>
      <c r="D168" s="123"/>
      <c r="E168" s="137"/>
      <c r="F168" s="137"/>
      <c r="H168" s="27"/>
    </row>
    <row r="169" spans="1:8" ht="40.5" customHeight="1" x14ac:dyDescent="0.2">
      <c r="A169" s="310">
        <f>ACCS!B47</f>
        <v>0</v>
      </c>
      <c r="B169" s="91"/>
      <c r="C169" s="122"/>
      <c r="D169" s="123"/>
      <c r="E169" s="137"/>
      <c r="F169" s="137"/>
      <c r="H169" s="27"/>
    </row>
    <row r="170" spans="1:8" ht="40.5" customHeight="1" x14ac:dyDescent="0.2">
      <c r="A170" s="311"/>
      <c r="B170" s="91"/>
      <c r="C170" s="122"/>
      <c r="D170" s="123"/>
      <c r="E170" s="137"/>
      <c r="F170" s="137"/>
      <c r="H170" s="27"/>
    </row>
    <row r="171" spans="1:8" ht="40.5" customHeight="1" x14ac:dyDescent="0.2">
      <c r="A171" s="311"/>
      <c r="B171" s="91"/>
      <c r="C171" s="122"/>
      <c r="D171" s="123"/>
      <c r="E171" s="137"/>
      <c r="F171" s="137"/>
      <c r="H171" s="27"/>
    </row>
    <row r="172" spans="1:8" ht="40.5" customHeight="1" x14ac:dyDescent="0.2">
      <c r="A172" s="312"/>
      <c r="B172" s="91"/>
      <c r="C172" s="122"/>
      <c r="D172" s="123"/>
      <c r="E172" s="137"/>
      <c r="F172" s="137"/>
      <c r="H172" s="27"/>
    </row>
    <row r="173" spans="1:8" ht="40.5" customHeight="1" x14ac:dyDescent="0.2">
      <c r="A173" s="310">
        <f>ACCS!B48</f>
        <v>0</v>
      </c>
      <c r="B173" s="91"/>
      <c r="C173" s="122"/>
      <c r="D173" s="123"/>
      <c r="E173" s="137"/>
      <c r="F173" s="137"/>
      <c r="H173" s="27"/>
    </row>
    <row r="174" spans="1:8" ht="40.5" customHeight="1" x14ac:dyDescent="0.2">
      <c r="A174" s="311"/>
      <c r="B174" s="91"/>
      <c r="C174" s="122"/>
      <c r="D174" s="123"/>
      <c r="E174" s="137"/>
      <c r="F174" s="137"/>
      <c r="H174" s="27"/>
    </row>
    <row r="175" spans="1:8" ht="40.5" customHeight="1" x14ac:dyDescent="0.2">
      <c r="A175" s="311"/>
      <c r="B175" s="91"/>
      <c r="C175" s="122"/>
      <c r="D175" s="123"/>
      <c r="E175" s="137"/>
      <c r="F175" s="137"/>
      <c r="H175" s="27"/>
    </row>
    <row r="176" spans="1:8" ht="40.5" customHeight="1" x14ac:dyDescent="0.2">
      <c r="A176" s="312"/>
      <c r="B176" s="91"/>
      <c r="C176" s="122"/>
      <c r="D176" s="123"/>
      <c r="E176" s="137"/>
      <c r="F176" s="137"/>
      <c r="H176" s="27"/>
    </row>
    <row r="177" spans="1:8" ht="40.5" customHeight="1" x14ac:dyDescent="0.2">
      <c r="A177" s="310">
        <f>ACCS!B49</f>
        <v>0</v>
      </c>
      <c r="B177" s="91"/>
      <c r="C177" s="122"/>
      <c r="D177" s="123"/>
      <c r="E177" s="137"/>
      <c r="F177" s="137"/>
      <c r="H177" s="27"/>
    </row>
    <row r="178" spans="1:8" ht="40.5" customHeight="1" x14ac:dyDescent="0.2">
      <c r="A178" s="311"/>
      <c r="B178" s="91"/>
      <c r="C178" s="122"/>
      <c r="D178" s="123"/>
      <c r="E178" s="137"/>
      <c r="F178" s="137"/>
      <c r="H178" s="27"/>
    </row>
    <row r="179" spans="1:8" ht="40.5" customHeight="1" x14ac:dyDescent="0.2">
      <c r="A179" s="311"/>
      <c r="B179" s="91"/>
      <c r="C179" s="122"/>
      <c r="D179" s="123"/>
      <c r="E179" s="137"/>
      <c r="F179" s="137"/>
      <c r="H179" s="27"/>
    </row>
    <row r="180" spans="1:8" ht="40.5" customHeight="1" x14ac:dyDescent="0.2">
      <c r="A180" s="312"/>
      <c r="B180" s="91"/>
      <c r="C180" s="122"/>
      <c r="D180" s="123"/>
      <c r="E180" s="137"/>
      <c r="F180" s="137"/>
      <c r="H180" s="27"/>
    </row>
    <row r="181" spans="1:8" ht="40.5" customHeight="1" x14ac:dyDescent="0.2">
      <c r="A181" s="310">
        <f>ACCS!B50</f>
        <v>0</v>
      </c>
      <c r="B181" s="91"/>
      <c r="C181" s="122"/>
      <c r="D181" s="123"/>
      <c r="E181" s="137"/>
      <c r="F181" s="137"/>
      <c r="H181" s="27"/>
    </row>
    <row r="182" spans="1:8" ht="40.5" customHeight="1" x14ac:dyDescent="0.2">
      <c r="A182" s="311"/>
      <c r="B182" s="91"/>
      <c r="C182" s="122"/>
      <c r="D182" s="123"/>
      <c r="E182" s="137"/>
      <c r="F182" s="137"/>
      <c r="H182" s="27"/>
    </row>
    <row r="183" spans="1:8" ht="40.5" customHeight="1" x14ac:dyDescent="0.2">
      <c r="A183" s="311"/>
      <c r="B183" s="91"/>
      <c r="C183" s="122"/>
      <c r="D183" s="123"/>
      <c r="E183" s="137"/>
      <c r="F183" s="137"/>
      <c r="H183" s="27"/>
    </row>
    <row r="184" spans="1:8" ht="40.5" customHeight="1" x14ac:dyDescent="0.2">
      <c r="A184" s="312"/>
      <c r="B184" s="91"/>
      <c r="C184" s="122"/>
      <c r="D184" s="123"/>
      <c r="E184" s="137"/>
      <c r="F184" s="137"/>
      <c r="H184" s="27"/>
    </row>
    <row r="185" spans="1:8" ht="40.5" customHeight="1" x14ac:dyDescent="0.2">
      <c r="A185" s="310">
        <f>ACCS!B51</f>
        <v>0</v>
      </c>
      <c r="B185" s="91"/>
      <c r="C185" s="122"/>
      <c r="D185" s="123"/>
      <c r="E185" s="137"/>
      <c r="F185" s="137"/>
      <c r="H185" s="27"/>
    </row>
    <row r="186" spans="1:8" ht="40.5" customHeight="1" x14ac:dyDescent="0.2">
      <c r="A186" s="311"/>
      <c r="B186" s="91"/>
      <c r="C186" s="122"/>
      <c r="D186" s="123"/>
      <c r="E186" s="137"/>
      <c r="F186" s="137"/>
      <c r="H186" s="27"/>
    </row>
    <row r="187" spans="1:8" ht="40.5" customHeight="1" x14ac:dyDescent="0.2">
      <c r="A187" s="311"/>
      <c r="B187" s="91"/>
      <c r="C187" s="122"/>
      <c r="D187" s="123"/>
      <c r="E187" s="137"/>
      <c r="F187" s="137"/>
      <c r="H187" s="27"/>
    </row>
    <row r="188" spans="1:8" ht="40.5" customHeight="1" x14ac:dyDescent="0.2">
      <c r="A188" s="312"/>
      <c r="B188" s="91"/>
      <c r="C188" s="122"/>
      <c r="D188" s="123"/>
      <c r="E188" s="137"/>
      <c r="F188" s="137"/>
      <c r="H188" s="27"/>
    </row>
    <row r="189" spans="1:8" ht="40.5" customHeight="1" x14ac:dyDescent="0.2">
      <c r="A189" s="313">
        <f>ACCS!B52</f>
        <v>0</v>
      </c>
      <c r="B189" s="91"/>
      <c r="C189" s="122"/>
      <c r="D189" s="123"/>
      <c r="E189" s="137"/>
      <c r="F189" s="137"/>
      <c r="H189" s="27"/>
    </row>
    <row r="190" spans="1:8" ht="40.5" customHeight="1" x14ac:dyDescent="0.2">
      <c r="A190" s="313"/>
      <c r="B190" s="91"/>
      <c r="C190" s="122"/>
      <c r="D190" s="123"/>
      <c r="E190" s="137"/>
      <c r="F190" s="137"/>
      <c r="H190" s="27"/>
    </row>
    <row r="191" spans="1:8" ht="40.5" customHeight="1" x14ac:dyDescent="0.2">
      <c r="A191" s="313"/>
      <c r="B191" s="91"/>
      <c r="C191" s="122"/>
      <c r="D191" s="123"/>
      <c r="E191" s="137"/>
      <c r="F191" s="137"/>
      <c r="H191" s="27"/>
    </row>
    <row r="192" spans="1:8" ht="40.5" customHeight="1" x14ac:dyDescent="0.2">
      <c r="A192" s="313"/>
      <c r="B192" s="91"/>
      <c r="C192" s="122"/>
      <c r="D192" s="123"/>
      <c r="E192" s="137"/>
      <c r="F192" s="137"/>
      <c r="H192" s="27"/>
    </row>
    <row r="193" spans="1:8" ht="40.5" customHeight="1" x14ac:dyDescent="0.2">
      <c r="A193" s="313"/>
      <c r="B193" s="91"/>
      <c r="C193" s="122"/>
      <c r="D193" s="123"/>
      <c r="E193" s="137"/>
      <c r="F193" s="137"/>
      <c r="H193" s="27"/>
    </row>
    <row r="194" spans="1:8" ht="40.5" customHeight="1" x14ac:dyDescent="0.2">
      <c r="A194" s="313"/>
      <c r="B194" s="91"/>
      <c r="C194" s="122"/>
      <c r="D194" s="123"/>
      <c r="E194" s="137"/>
      <c r="F194" s="137"/>
      <c r="H194" s="27"/>
    </row>
    <row r="195" spans="1:8" ht="40.5" customHeight="1" x14ac:dyDescent="0.2">
      <c r="A195" s="313">
        <f>ACCS!B53</f>
        <v>0</v>
      </c>
      <c r="B195" s="91"/>
      <c r="C195" s="122"/>
      <c r="D195" s="123"/>
      <c r="E195" s="137"/>
      <c r="F195" s="137"/>
      <c r="H195" s="27"/>
    </row>
    <row r="196" spans="1:8" ht="40.5" customHeight="1" x14ac:dyDescent="0.2">
      <c r="A196" s="313"/>
      <c r="B196" s="91"/>
      <c r="C196" s="122"/>
      <c r="D196" s="123"/>
      <c r="E196" s="137"/>
      <c r="F196" s="137"/>
      <c r="H196" s="27"/>
    </row>
    <row r="197" spans="1:8" ht="40.5" customHeight="1" x14ac:dyDescent="0.2">
      <c r="A197" s="313"/>
      <c r="B197" s="91"/>
      <c r="C197" s="122"/>
      <c r="D197" s="123"/>
      <c r="E197" s="137"/>
      <c r="F197" s="137"/>
      <c r="H197" s="27"/>
    </row>
    <row r="198" spans="1:8" ht="40.5" customHeight="1" x14ac:dyDescent="0.2">
      <c r="A198" s="313"/>
      <c r="B198" s="91"/>
      <c r="C198" s="122"/>
      <c r="D198" s="123"/>
      <c r="E198" s="137"/>
      <c r="F198" s="137"/>
      <c r="H198" s="27"/>
    </row>
  </sheetData>
  <sheetProtection selectLockedCells="1"/>
  <mergeCells count="49">
    <mergeCell ref="A161:A164"/>
    <mergeCell ref="A165:A168"/>
    <mergeCell ref="A195:A198"/>
    <mergeCell ref="A169:A172"/>
    <mergeCell ref="A173:A176"/>
    <mergeCell ref="A177:A180"/>
    <mergeCell ref="A181:A184"/>
    <mergeCell ref="A185:A188"/>
    <mergeCell ref="A189:A194"/>
    <mergeCell ref="A141:A144"/>
    <mergeCell ref="A145:A148"/>
    <mergeCell ref="A149:A152"/>
    <mergeCell ref="A153:A156"/>
    <mergeCell ref="A157:A160"/>
    <mergeCell ref="A121:A124"/>
    <mergeCell ref="A125:A128"/>
    <mergeCell ref="A129:A132"/>
    <mergeCell ref="A133:A136"/>
    <mergeCell ref="A137:A140"/>
    <mergeCell ref="A101:A104"/>
    <mergeCell ref="A105:A108"/>
    <mergeCell ref="A109:A112"/>
    <mergeCell ref="A113:A116"/>
    <mergeCell ref="A117:A120"/>
    <mergeCell ref="A81:A84"/>
    <mergeCell ref="A85:A88"/>
    <mergeCell ref="A89:A92"/>
    <mergeCell ref="A93:A96"/>
    <mergeCell ref="A97:A100"/>
    <mergeCell ref="A61:A64"/>
    <mergeCell ref="A65:A68"/>
    <mergeCell ref="A69:A72"/>
    <mergeCell ref="A73:A76"/>
    <mergeCell ref="A77:A80"/>
    <mergeCell ref="A41:A44"/>
    <mergeCell ref="A45:A48"/>
    <mergeCell ref="A49:A52"/>
    <mergeCell ref="A53:A56"/>
    <mergeCell ref="A57:A60"/>
    <mergeCell ref="A21:A24"/>
    <mergeCell ref="A25:A28"/>
    <mergeCell ref="A29:A32"/>
    <mergeCell ref="A33:A36"/>
    <mergeCell ref="A37:A40"/>
    <mergeCell ref="B2:F2"/>
    <mergeCell ref="A5:A8"/>
    <mergeCell ref="A9:A12"/>
    <mergeCell ref="A13:A16"/>
    <mergeCell ref="A17:A20"/>
  </mergeCells>
  <phoneticPr fontId="17" type="noConversion"/>
  <pageMargins left="0.7" right="0.7" top="0.75" bottom="0.75" header="0.3" footer="0.3"/>
  <pageSetup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FAC88159242944A37CF54DC928DC5D" ma:contentTypeVersion="5" ma:contentTypeDescription="Crear nuevo documento." ma:contentTypeScope="" ma:versionID="546af7410f44715a2815b8a886660495">
  <xsd:schema xmlns:xsd="http://www.w3.org/2001/XMLSchema" xmlns:xs="http://www.w3.org/2001/XMLSchema" xmlns:p="http://schemas.microsoft.com/office/2006/metadata/properties" xmlns:ns2="42bcebff-f0c7-4651-8a0b-988cc4fdb392" targetNamespace="http://schemas.microsoft.com/office/2006/metadata/properties" ma:root="true" ma:fieldsID="2fc68d356a6181142f4802bf70b3f992" ns2:_="">
    <xsd:import namespace="42bcebff-f0c7-4651-8a0b-988cc4fdb392"/>
    <xsd:element name="properties">
      <xsd:complexType>
        <xsd:sequence>
          <xsd:element name="documentManagement">
            <xsd:complexType>
              <xsd:all>
                <xsd:element ref="ns2:Aprobado" minOccurs="0"/>
                <xsd:element ref="ns2:Comentario" minOccurs="0"/>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bcebff-f0c7-4651-8a0b-988cc4fdb392" elementFormDefault="qualified">
    <xsd:import namespace="http://schemas.microsoft.com/office/2006/documentManagement/types"/>
    <xsd:import namespace="http://schemas.microsoft.com/office/infopath/2007/PartnerControls"/>
    <xsd:element name="Aprobado" ma:index="8" nillable="true" ma:displayName="Aprobado " ma:default="0" ma:format="Dropdown" ma:internalName="Aprobado">
      <xsd:simpleType>
        <xsd:restriction base="dms:Boolean"/>
      </xsd:simpleType>
    </xsd:element>
    <xsd:element name="Comentario" ma:index="9" nillable="true" ma:displayName="Comentario" ma:format="Dropdown" ma:internalName="Comentario">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entario xmlns="42bcebff-f0c7-4651-8a0b-988cc4fdb392" xsi:nil="true"/>
    <Aprobado xmlns="42bcebff-f0c7-4651-8a0b-988cc4fdb392">false</Aprobado>
  </documentManagement>
</p:properties>
</file>

<file path=customXml/itemProps1.xml><?xml version="1.0" encoding="utf-8"?>
<ds:datastoreItem xmlns:ds="http://schemas.openxmlformats.org/officeDocument/2006/customXml" ds:itemID="{864B399A-756F-4690-8031-62CE1A46C185}"/>
</file>

<file path=customXml/itemProps2.xml><?xml version="1.0" encoding="utf-8"?>
<ds:datastoreItem xmlns:ds="http://schemas.openxmlformats.org/officeDocument/2006/customXml" ds:itemID="{D3FD35E9-7194-45A7-BD2C-98EC49D9012C}"/>
</file>

<file path=customXml/itemProps3.xml><?xml version="1.0" encoding="utf-8"?>
<ds:datastoreItem xmlns:ds="http://schemas.openxmlformats.org/officeDocument/2006/customXml" ds:itemID="{74490B45-7E5F-49F2-A45A-964BE165E6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REVI_IDENT</vt:lpstr>
      <vt:lpstr>CONTEXTO</vt:lpstr>
      <vt:lpstr>AUTOEVA</vt:lpstr>
      <vt:lpstr>ConAUTO</vt:lpstr>
      <vt:lpstr>OBJS</vt:lpstr>
      <vt:lpstr>MET_IND</vt:lpstr>
      <vt:lpstr>ACCS</vt:lpstr>
      <vt:lpstr>TARS</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USER</cp:lastModifiedBy>
  <cp:revision/>
  <cp:lastPrinted>2023-11-28T16:46:12Z</cp:lastPrinted>
  <dcterms:created xsi:type="dcterms:W3CDTF">2011-04-08T12:29:09Z</dcterms:created>
  <dcterms:modified xsi:type="dcterms:W3CDTF">2025-04-14T20:59:43Z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0x010100BCFAC88159242944A37CF54DC928DC5D</vt:lpwstr>
  </property>
</Properties>
</file>