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HON\Documents\Para ENVIAR y Eliminar\"/>
    </mc:Choice>
  </mc:AlternateContent>
  <xr:revisionPtr revIDLastSave="0" documentId="8_{78E7E36B-DB64-43B2-ACDD-637CDC1D99D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<sst xmlns="http://schemas.openxmlformats.org/spreadsheetml/2006/main" count="422" uniqueCount="258">
  <si>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</si>
  <si>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</si>
  <si>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</si>
  <si>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</si>
  <si>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</si>
  <si>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</si>
  <si>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</si>
  <si>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</si>
  <si>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</si>
  <si>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</si>
  <si>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</si>
  <si>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</si>
  <si>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</si>
  <si>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</si>
  <si>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</si>
  <si>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</si>
  <si>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</si>
  <si>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</si>
  <si>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</si>
  <si>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</si>
  <si>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</si>
  <si>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</si>
  <si>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</si>
  <si>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</si>
  <si>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</si>
  <si>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</si>
  <si>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</si>
  <si>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</si>
  <si>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</si>
  <si>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</si>
  <si>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</si>
  <si>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</si>
  <si>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</si>
  <si>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</si>
  <si>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</si>
  <si>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</si>
  <si>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</si>
  <si>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</si>
  <si>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</si>
  <si>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</si>
  <si>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</si>
  <si>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</si>
  <si>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</si>
  <si>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</si>
  <si>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</si>
  <si>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</si>
  <si>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</si>
  <si>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</si>
  <si>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</si>
  <si>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</si>
  <si>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</si>
  <si>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</si>
  <si>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</si>
  <si>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</si>
  <si>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</si>
  <si>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</si>
  <si>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</si>
  <si>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</si>
  <si>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</si>
  <si>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</si>
  <si>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</si>
  <si>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</si>
  <si>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</si>
  <si>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</si>
  <si>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</si>
  <si>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</si>
  <si>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</si>
  <si>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</si>
  <si>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</si>
  <si>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</si>
  <si>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</si>
  <si>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</si>
  <si>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</si>
  <si>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</si>
  <si>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</si>
  <si>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</si>
  <si>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</si>
  <si>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</si>
  <si>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</si>
  <si>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</si>
  <si>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</si>
  <si>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</si>
  <si>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</si>
  <si>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</si>
  <si>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</si>
  <si>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</si>
  <si>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</si>
  <si>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</si>
  <si>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</si>
  <si>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</si>
  <si>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</si>
  <si>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</si>
  <si>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</si>
  <si>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</si>
  <si>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</si>
  <si>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</si>
  <si>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</si>
  <si>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</si>
  <si>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</si>
  <si>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</si>
  <si>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</si>
  <si>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</si>
  <si>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</si>
  <si>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</si>
  <si>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</si>
  <si>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</si>
  <si>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</si>
  <si>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</si>
  <si>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</si>
  <si>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</si>
  <si>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</si>
  <si>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</si>
  <si>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</si>
  <si>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</si>
  <si>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</si>
  <si>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</si>
  <si>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</si>
  <si>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</si>
  <si>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</si>
  <si>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</si>
  <si>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</si>
  <si>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</si>
  <si>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</si>
  <si>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</si>
  <si>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</si>
  <si>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</si>
  <si>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</si>
  <si>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</si>
  <si>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</si>
  <si>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</si>
  <si>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</si>
  <si>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</si>
  <si>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</si>
  <si>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</si>
  <si>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</si>
  <si>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</si>
  <si>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</si>
  <si>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</si>
  <si>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</si>
  <si>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</si>
  <si>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</si>
  <si>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</si>
  <si>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</si>
  <si>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</si>
  <si>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</si>
  <si>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</si>
  <si>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</si>
  <si>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</si>
  <si>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</si>
  <si>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</si>
  <si>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</si>
  <si>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</si>
  <si>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</si>
  <si>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</si>
  <si>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</si>
  <si>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</si>
  <si>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</si>
  <si>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</si>
  <si>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</si>
  <si>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</si>
  <si>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</si>
  <si>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</si>
  <si>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</si>
  <si>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</si>
  <si>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</si>
  <si>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</si>
  <si>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</si>
  <si>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</si>
  <si>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</si>
  <si>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</si>
  <si>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</si>
  <si>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</si>
  <si>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</si>
  <si>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</si>
  <si>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</si>
  <si>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</si>
  <si>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</si>
  <si>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</si>
  <si>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</si>
  <si>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</si>
  <si>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</si>
  <si>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</si>
  <si>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</si>
  <si>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</si>
  <si>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</si>
  <si>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</si>
  <si>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</si>
  <si>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</si>
  <si>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</si>
  <si>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</si>
  <si>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</si>
  <si>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</si>
  <si>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</si>
  <si>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</si>
  <si>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</si>
  <si>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</si>
  <si>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</si>
  <si>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</si>
  <si>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</si>
  <si>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</si>
  <si>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</si>
  <si>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</si>
  <si>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</si>
  <si>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</si>
  <si>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</si>
  <si>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</si>
  <si>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</si>
  <si>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</si>
  <si>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</si>
  <si>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</si>
  <si>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</si>
  <si>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</si>
  <si>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</si>
  <si>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</si>
  <si>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</si>
  <si>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</si>
  <si>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</si>
  <si>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</si>
  <si>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</si>
  <si>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</si>
  <si>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RURAL SAN JAVIER</t>
  </si>
  <si>
    <t>JOHN ALEXANDER ACEVEDO SANTIAGO</t>
  </si>
  <si>
    <t>Mantener a la comunidad educativa de la IER San Javier informada sobre los avances, logros y dificultades en los procesos de las 4 gestiones: Directiva, Académica, Administrativa y financiera y comunitaria</t>
  </si>
  <si>
    <t>Ejecutar un buen proceso de rendición de cuentas</t>
  </si>
  <si>
    <t>Realizar la rendición de cuentas de la IER San Javier de manera efectiva, clara y concreta</t>
  </si>
  <si>
    <t>Comunidad educativa informada y conocedora del desarrollo de los diferentes procesos de la IER San Javier</t>
  </si>
  <si>
    <t>Informar a la comunidad educativa del estado de los diferentes procesos.</t>
  </si>
  <si>
    <t>Involucrar a la comunidad educativa en los procesos de las cuatro gestiones</t>
  </si>
  <si>
    <t>Involucrar a los diferentes actores de la comunidad educativa en la rendición de cuentas</t>
  </si>
  <si>
    <t>Diagnosticar  la debilidades y fortalezas en el proceso de rendición de cuentas</t>
  </si>
  <si>
    <t>Construir un DOFA relacionado con el proceso de rendición de cuentas para obtener in diagnóstico institucional en torno a ese tema</t>
  </si>
  <si>
    <t>Rector. Equipos de gestión</t>
  </si>
  <si>
    <t>Socializar el diagnóstico de la rendición de cuentas</t>
  </si>
  <si>
    <t>Computador, videobeam, líderes de las gestiones</t>
  </si>
  <si>
    <t>Incrementar las acciones de rendición de cuentas</t>
  </si>
  <si>
    <t>Diagnóstico socializado</t>
  </si>
  <si>
    <t>Cada equipo de gestión socializa el diagnóstico relacionado con la rendición de cuentas</t>
  </si>
  <si>
    <t>DOFA construido</t>
  </si>
  <si>
    <t>Computador. Informes financieros. PMI institucional.</t>
  </si>
  <si>
    <t>Acciones de rendición de cuentas más frecuentes</t>
  </si>
  <si>
    <t>En las reuniones bimensuales de padres de familia dar informes breves de la marcha del establecimiento</t>
  </si>
  <si>
    <t>Computador, videobeam</t>
  </si>
  <si>
    <t>Rector de la IER</t>
  </si>
  <si>
    <t>Definir espacios de diálogo en torno a la rendición de cuentas</t>
  </si>
  <si>
    <t>Espacios de diálogo definidos</t>
  </si>
  <si>
    <t>Líderes de equipos de gestión</t>
  </si>
  <si>
    <t>Rector. Líderes de equipos de gestión</t>
  </si>
  <si>
    <t>Establecer otros espacios de diálogo relacionados con la rendición de cuentas</t>
  </si>
  <si>
    <t>Establecer los beneficios de la rendición de cuentas</t>
  </si>
  <si>
    <t>Listado de beneficios de la rendición de cuentas de la IER San Javier</t>
  </si>
  <si>
    <t>Realizar un listado de beneficios de la rendición de cuentas al interior del establecimiento educativo</t>
  </si>
  <si>
    <t>Equipos de gestión de la IER San Javier</t>
  </si>
  <si>
    <t>Rector y equipos de gestión</t>
  </si>
  <si>
    <t>Publicar con anticipación la convocatoria a la rendición de cuentas</t>
  </si>
  <si>
    <t>Convocatoria hecha, en fecha reglamentaria</t>
  </si>
  <si>
    <t>Programar desde el año anterior la audiencia de rendición de cuentas para lograr hacer la publicación con un mes de anticipación</t>
  </si>
  <si>
    <t>PC</t>
  </si>
  <si>
    <t>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</si>
</sst>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6249200"/>
        <c:axId val="1562495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9.6229508196721305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6249200"/>
        <c:axId val="156249592"/>
      </c:scatterChart>
      <c:catAx>
        <c:axId val="15624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6249592"/>
        <c:crosses val="autoZero"/>
        <c:auto val="1"/>
        <c:lblAlgn val="ctr"/>
        <c:lblOffset val="100"/>
        <c:noMultiLvlLbl val="0"/>
      </c:catAx>
      <c:valAx>
        <c:axId val="156249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24920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6250376"/>
        <c:axId val="156250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8.9761904761904781</c:v>
                </c:pt>
                <c:pt idx="1">
                  <c:v>9.8571428571428577</c:v>
                </c:pt>
                <c:pt idx="2">
                  <c:v>9.7777777777777786</c:v>
                </c:pt>
                <c:pt idx="3">
                  <c:v>10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6250376"/>
        <c:axId val="156250768"/>
      </c:scatterChart>
      <c:catAx>
        <c:axId val="15625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250768"/>
        <c:crosses val="autoZero"/>
        <c:auto val="1"/>
        <c:lblAlgn val="ctr"/>
        <c:lblOffset val="100"/>
        <c:noMultiLvlLbl val="0"/>
      </c:catAx>
      <c:valAx>
        <c:axId val="156250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250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6251552"/>
        <c:axId val="1562519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8.3333333333333339</c:v>
                </c:pt>
                <c:pt idx="2">
                  <c:v>9</c:v>
                </c:pt>
                <c:pt idx="3">
                  <c:v>8.8333333333333339</c:v>
                </c:pt>
                <c:pt idx="4">
                  <c:v>9.7142857142857135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6251552"/>
        <c:axId val="156251944"/>
      </c:scatterChart>
      <c:catAx>
        <c:axId val="15625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6251944"/>
        <c:crosses val="autoZero"/>
        <c:auto val="1"/>
        <c:lblAlgn val="ctr"/>
        <c:lblOffset val="100"/>
        <c:noMultiLvlLbl val="0"/>
      </c:catAx>
      <c:valAx>
        <c:axId val="156251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251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6252728"/>
        <c:axId val="1733733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c:v>
                </c:pt>
                <c:pt idx="1">
                  <c:v>10</c:v>
                </c:pt>
                <c:pt idx="2">
                  <c:v>9.6666666666666661</c:v>
                </c:pt>
                <c:pt idx="3">
                  <c:v>10</c:v>
                </c:pt>
                <c:pt idx="4" formatCode="0.00">
                  <c:v>9.75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73374088"/>
        <c:axId val="173373696"/>
      </c:scatterChart>
      <c:catAx>
        <c:axId val="15625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373304"/>
        <c:crosses val="autoZero"/>
        <c:auto val="1"/>
        <c:lblAlgn val="ctr"/>
        <c:lblOffset val="100"/>
        <c:noMultiLvlLbl val="0"/>
      </c:catAx>
      <c:valAx>
        <c:axId val="173373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252728"/>
        <c:crosses val="autoZero"/>
        <c:crossBetween val="between"/>
      </c:valAx>
      <c:valAx>
        <c:axId val="1733736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374088"/>
        <c:crosses val="max"/>
        <c:crossBetween val="midCat"/>
      </c:valAx>
      <c:valAx>
        <c:axId val="173374088"/>
        <c:scaling>
          <c:orientation val="minMax"/>
        </c:scaling>
        <c:delete val="1"/>
        <c:axPos val="b"/>
        <c:numFmt formatCode="General" sourceLinked="1"/>
        <c:majorTickMark val="out"/>
        <c:minorTickMark val="none"/>
        <c:tickLblPos val="nextTo"/>
        <c:crossAx val="1733736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73374872"/>
        <c:axId val="1733752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73374872"/>
        <c:axId val="173375264"/>
      </c:scatterChart>
      <c:catAx>
        <c:axId val="173374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375264"/>
        <c:crosses val="autoZero"/>
        <c:auto val="1"/>
        <c:lblAlgn val="ctr"/>
        <c:lblOffset val="100"/>
        <c:noMultiLvlLbl val="0"/>
      </c:catAx>
      <c:valAx>
        <c:axId val="173375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374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73376048"/>
        <c:axId val="1733764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73376048"/>
        <c:axId val="173376440"/>
      </c:scatterChart>
      <c:catAx>
        <c:axId val="17337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376440"/>
        <c:crosses val="autoZero"/>
        <c:auto val="1"/>
        <c:lblAlgn val="ctr"/>
        <c:lblOffset val="100"/>
        <c:noMultiLvlLbl val="0"/>
      </c:catAx>
      <c:valAx>
        <c:axId val="173376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376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4907"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369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871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071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227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9958" y="971550"/>
          <a:ext cx="0" cy="2413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5" zoomScale="150" zoomScaleNormal="150" workbookViewId="0">
      <selection activeCell="D67" sqref="D67:M67"/>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0" zoomScaleNormal="110" workbookViewId="0">
      <selection activeCell="H11" sqref="H11"/>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44593</v>
      </c>
      <c r="I5" s="235" t="s">
        <v>88</v>
      </c>
      <c r="J5" s="235"/>
    </row>
    <row r="6" spans="1:10" s="8" customFormat="1" ht="30.75" customHeight="1" x14ac:dyDescent="0.25">
      <c r="A6" s="49"/>
      <c r="B6" s="222" t="s">
        <v>120</v>
      </c>
      <c r="C6" s="222"/>
      <c r="D6" s="222"/>
      <c r="E6" s="28">
        <v>254003000526</v>
      </c>
      <c r="F6" s="28"/>
      <c r="G6" s="71" t="s">
        <v>62</v>
      </c>
      <c r="H6" s="28" t="s">
        <v>220</v>
      </c>
      <c r="I6" s="240">
        <f>IF(SUM(I9:I69)=0,"",AVERAGE(I9:I69))</f>
        <v>9.6229508196721305</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f>IF(I9&lt;61,MAX($A$8:A8)+1,"")</f>
        <v>1</v>
      </c>
      <c r="B9" s="215" t="s">
        <v>4</v>
      </c>
      <c r="C9" s="64" t="s">
        <v>4</v>
      </c>
      <c r="D9" s="244">
        <f>IF(SUM(G9:G27)=0,"",AVERAGE(G9:G27))</f>
        <v>8.9761904761904781</v>
      </c>
      <c r="E9" s="32" t="s">
        <v>6</v>
      </c>
      <c r="F9" s="67" t="s">
        <v>6</v>
      </c>
      <c r="G9" s="29">
        <f>IF(SUM(I9:I9)=0,"",AVERAGE(I9:I9))</f>
        <v>9</v>
      </c>
      <c r="H9" s="37" t="s">
        <v>92</v>
      </c>
      <c r="I9" s="30">
        <v>9</v>
      </c>
      <c r="J9" s="31"/>
    </row>
    <row r="10" spans="1:10" s="8" customFormat="1" ht="51" customHeight="1" x14ac:dyDescent="0.25">
      <c r="A10" s="63">
        <f>IF(I10&lt;61,MAX($A$8:A9)+1,"")</f>
        <v>2</v>
      </c>
      <c r="B10" s="216"/>
      <c r="C10" s="64" t="s">
        <v>4</v>
      </c>
      <c r="D10" s="245"/>
      <c r="E10" s="218" t="s">
        <v>43</v>
      </c>
      <c r="F10" s="68" t="s">
        <v>43</v>
      </c>
      <c r="G10" s="234">
        <f>IF(SUM(I10:I12)=0,"",AVERAGE(I10:I12))</f>
        <v>8.3333333333333339</v>
      </c>
      <c r="H10" s="37" t="s">
        <v>89</v>
      </c>
      <c r="I10" s="30">
        <v>8</v>
      </c>
      <c r="J10" s="31"/>
    </row>
    <row r="11" spans="1:10" s="8" customFormat="1" ht="93" customHeight="1" x14ac:dyDescent="0.25">
      <c r="A11" s="63">
        <f>IF(I11&lt;61,MAX($A$8:A10)+1,"")</f>
        <v>3</v>
      </c>
      <c r="B11" s="216"/>
      <c r="C11" s="64" t="s">
        <v>4</v>
      </c>
      <c r="D11" s="245"/>
      <c r="E11" s="218"/>
      <c r="F11" s="68" t="s">
        <v>43</v>
      </c>
      <c r="G11" s="232"/>
      <c r="H11" s="37" t="s">
        <v>44</v>
      </c>
      <c r="I11" s="30">
        <v>9</v>
      </c>
      <c r="J11" s="31"/>
    </row>
    <row r="12" spans="1:10" s="8" customFormat="1" ht="32.25" customHeight="1" x14ac:dyDescent="0.25">
      <c r="A12" s="63">
        <f>IF(I12&lt;61,MAX($A$8:A11)+1,"")</f>
        <v>4</v>
      </c>
      <c r="B12" s="216"/>
      <c r="C12" s="64" t="s">
        <v>4</v>
      </c>
      <c r="D12" s="245"/>
      <c r="E12" s="218"/>
      <c r="F12" s="68" t="s">
        <v>43</v>
      </c>
      <c r="G12" s="233"/>
      <c r="H12" s="37" t="s">
        <v>90</v>
      </c>
      <c r="I12" s="30">
        <v>8</v>
      </c>
      <c r="J12" s="31"/>
    </row>
    <row r="13" spans="1:10" s="8" customFormat="1" ht="45" customHeight="1" x14ac:dyDescent="0.25">
      <c r="A13" s="63">
        <f>IF(I13&lt;61,MAX($A$8:A12)+1,"")</f>
        <v>5</v>
      </c>
      <c r="B13" s="216"/>
      <c r="C13" s="64" t="s">
        <v>4</v>
      </c>
      <c r="D13" s="245"/>
      <c r="E13" s="218" t="s">
        <v>45</v>
      </c>
      <c r="F13" s="68" t="s">
        <v>45</v>
      </c>
      <c r="G13" s="234">
        <f>IF(SUM(I13:I14)=0,"",AVERAGE(I13:I14))</f>
        <v>9</v>
      </c>
      <c r="H13" s="37" t="s">
        <v>10</v>
      </c>
      <c r="I13" s="30">
        <v>9</v>
      </c>
      <c r="J13" s="31"/>
    </row>
    <row r="14" spans="1:10" s="8" customFormat="1" ht="30.75" customHeight="1" x14ac:dyDescent="0.25">
      <c r="A14" s="63">
        <f>IF(I14&lt;61,MAX($A$8:A13)+1,"")</f>
        <v>6</v>
      </c>
      <c r="B14" s="216"/>
      <c r="C14" s="64" t="s">
        <v>4</v>
      </c>
      <c r="D14" s="245"/>
      <c r="E14" s="218"/>
      <c r="F14" s="68" t="s">
        <v>45</v>
      </c>
      <c r="G14" s="233"/>
      <c r="H14" s="37" t="s">
        <v>93</v>
      </c>
      <c r="I14" s="30">
        <v>9</v>
      </c>
      <c r="J14" s="31"/>
    </row>
    <row r="15" spans="1:10" s="8" customFormat="1" ht="48" customHeight="1" x14ac:dyDescent="0.25">
      <c r="A15" s="63">
        <f>IF(I15&lt;61,MAX($A$8:A14)+1,"")</f>
        <v>7</v>
      </c>
      <c r="B15" s="216"/>
      <c r="C15" s="64" t="s">
        <v>4</v>
      </c>
      <c r="D15" s="245"/>
      <c r="E15" s="218" t="s">
        <v>46</v>
      </c>
      <c r="F15" s="68" t="s">
        <v>46</v>
      </c>
      <c r="G15" s="231">
        <f>IF(SUM(I15:I20)=0,"",AVERAGE(I15:I20))</f>
        <v>8.8333333333333339</v>
      </c>
      <c r="H15" s="37" t="s">
        <v>47</v>
      </c>
      <c r="I15" s="30">
        <v>9</v>
      </c>
      <c r="J15" s="31"/>
    </row>
    <row r="16" spans="1:10" s="8" customFormat="1" ht="44.25" customHeight="1" x14ac:dyDescent="0.25">
      <c r="A16" s="63">
        <f>IF(I16&lt;61,MAX($A$8:A15)+1,"")</f>
        <v>8</v>
      </c>
      <c r="B16" s="216"/>
      <c r="C16" s="64" t="s">
        <v>4</v>
      </c>
      <c r="D16" s="245"/>
      <c r="E16" s="218"/>
      <c r="F16" s="68" t="s">
        <v>46</v>
      </c>
      <c r="G16" s="232"/>
      <c r="H16" s="37" t="s">
        <v>7</v>
      </c>
      <c r="I16" s="30">
        <v>8</v>
      </c>
      <c r="J16" s="31"/>
    </row>
    <row r="17" spans="1:10" s="8" customFormat="1" ht="45" customHeight="1" x14ac:dyDescent="0.25">
      <c r="A17" s="63">
        <f>IF(I17&lt;61,MAX($A$8:A16)+1,"")</f>
        <v>9</v>
      </c>
      <c r="B17" s="216"/>
      <c r="C17" s="64" t="s">
        <v>4</v>
      </c>
      <c r="D17" s="245"/>
      <c r="E17" s="218"/>
      <c r="F17" s="68" t="s">
        <v>46</v>
      </c>
      <c r="G17" s="232"/>
      <c r="H17" s="38" t="s">
        <v>94</v>
      </c>
      <c r="I17" s="30">
        <v>8</v>
      </c>
      <c r="J17" s="31"/>
    </row>
    <row r="18" spans="1:10" s="8" customFormat="1" ht="60" customHeight="1" x14ac:dyDescent="0.25">
      <c r="A18" s="63">
        <f>IF(I18&lt;61,MAX($A$8:A17)+1,"")</f>
        <v>10</v>
      </c>
      <c r="B18" s="216"/>
      <c r="C18" s="64" t="s">
        <v>4</v>
      </c>
      <c r="D18" s="245"/>
      <c r="E18" s="218"/>
      <c r="F18" s="68" t="s">
        <v>46</v>
      </c>
      <c r="G18" s="232"/>
      <c r="H18" s="37" t="s">
        <v>91</v>
      </c>
      <c r="I18" s="30">
        <v>9</v>
      </c>
      <c r="J18" s="31"/>
    </row>
    <row r="19" spans="1:10" s="8" customFormat="1" ht="48" customHeight="1" x14ac:dyDescent="0.25">
      <c r="A19" s="63">
        <f>IF(I19&lt;61,MAX($A$8:A18)+1,"")</f>
        <v>11</v>
      </c>
      <c r="B19" s="216"/>
      <c r="C19" s="64" t="s">
        <v>4</v>
      </c>
      <c r="D19" s="245"/>
      <c r="E19" s="218"/>
      <c r="F19" s="68" t="s">
        <v>46</v>
      </c>
      <c r="G19" s="232"/>
      <c r="H19" s="37" t="s">
        <v>95</v>
      </c>
      <c r="I19" s="30">
        <v>9</v>
      </c>
      <c r="J19" s="31"/>
    </row>
    <row r="20" spans="1:10" s="8" customFormat="1" ht="30" customHeight="1" x14ac:dyDescent="0.25">
      <c r="A20" s="63">
        <f>IF(I20&lt;61,MAX($A$8:A19)+1,"")</f>
        <v>12</v>
      </c>
      <c r="B20" s="216"/>
      <c r="C20" s="64" t="s">
        <v>4</v>
      </c>
      <c r="D20" s="245"/>
      <c r="E20" s="218"/>
      <c r="F20" s="68" t="s">
        <v>46</v>
      </c>
      <c r="G20" s="233"/>
      <c r="H20" s="37" t="s">
        <v>11</v>
      </c>
      <c r="I20" s="30">
        <v>10</v>
      </c>
      <c r="J20" s="31"/>
    </row>
    <row r="21" spans="1:10" s="8" customFormat="1" ht="31.5" customHeight="1" x14ac:dyDescent="0.25">
      <c r="A21" s="63">
        <f>IF(I21&lt;61,MAX($A$8:A20)+1,"")</f>
        <v>13</v>
      </c>
      <c r="B21" s="216"/>
      <c r="C21" s="64" t="s">
        <v>4</v>
      </c>
      <c r="D21" s="245"/>
      <c r="E21" s="218" t="s">
        <v>48</v>
      </c>
      <c r="F21" s="68" t="s">
        <v>48</v>
      </c>
      <c r="G21" s="231">
        <f>IF(SUM(I21:I27)=0,"",AVERAGE(I21:I27))</f>
        <v>9.7142857142857135</v>
      </c>
      <c r="H21" s="37" t="s">
        <v>12</v>
      </c>
      <c r="I21" s="30">
        <v>10</v>
      </c>
      <c r="J21" s="31"/>
    </row>
    <row r="22" spans="1:10" s="8" customFormat="1" ht="41.25" customHeight="1" x14ac:dyDescent="0.25">
      <c r="A22" s="63">
        <f>IF(I22&lt;61,MAX($A$8:A21)+1,"")</f>
        <v>14</v>
      </c>
      <c r="B22" s="216"/>
      <c r="C22" s="64" t="s">
        <v>4</v>
      </c>
      <c r="D22" s="245"/>
      <c r="E22" s="218"/>
      <c r="F22" s="68" t="s">
        <v>48</v>
      </c>
      <c r="G22" s="231"/>
      <c r="H22" s="37" t="s">
        <v>96</v>
      </c>
      <c r="I22" s="30">
        <v>10</v>
      </c>
      <c r="J22" s="31"/>
    </row>
    <row r="23" spans="1:10" s="8" customFormat="1" ht="59.25" customHeight="1" x14ac:dyDescent="0.25">
      <c r="A23" s="63">
        <f>IF(I23&lt;61,MAX($A$8:A22)+1,"")</f>
        <v>15</v>
      </c>
      <c r="B23" s="216"/>
      <c r="C23" s="64" t="s">
        <v>4</v>
      </c>
      <c r="D23" s="245"/>
      <c r="E23" s="218"/>
      <c r="F23" s="68" t="s">
        <v>48</v>
      </c>
      <c r="G23" s="231"/>
      <c r="H23" s="37" t="s">
        <v>14</v>
      </c>
      <c r="I23" s="30">
        <v>9</v>
      </c>
      <c r="J23" s="31"/>
    </row>
    <row r="24" spans="1:10" s="8" customFormat="1" ht="44.25" customHeight="1" x14ac:dyDescent="0.25">
      <c r="A24" s="63">
        <f>IF(I24&lt;61,MAX($A$8:A23)+1,"")</f>
        <v>16</v>
      </c>
      <c r="B24" s="216"/>
      <c r="C24" s="64" t="s">
        <v>4</v>
      </c>
      <c r="D24" s="245"/>
      <c r="E24" s="218"/>
      <c r="F24" s="68" t="s">
        <v>48</v>
      </c>
      <c r="G24" s="231"/>
      <c r="H24" s="37" t="s">
        <v>8</v>
      </c>
      <c r="I24" s="30">
        <v>9</v>
      </c>
      <c r="J24" s="31"/>
    </row>
    <row r="25" spans="1:10" s="8" customFormat="1" ht="33.75" customHeight="1" x14ac:dyDescent="0.25">
      <c r="A25" s="63">
        <f>IF(I25&lt;61,MAX($A$8:A24)+1,"")</f>
        <v>17</v>
      </c>
      <c r="B25" s="216"/>
      <c r="C25" s="64" t="s">
        <v>4</v>
      </c>
      <c r="D25" s="245"/>
      <c r="E25" s="218"/>
      <c r="F25" s="68" t="s">
        <v>48</v>
      </c>
      <c r="G25" s="231"/>
      <c r="H25" s="37" t="s">
        <v>13</v>
      </c>
      <c r="I25" s="30">
        <v>10</v>
      </c>
      <c r="J25" s="31"/>
    </row>
    <row r="26" spans="1:10" s="8" customFormat="1" ht="35.25" customHeight="1" x14ac:dyDescent="0.25">
      <c r="A26" s="63">
        <f>IF(I26&lt;61,MAX($A$8:A25)+1,"")</f>
        <v>18</v>
      </c>
      <c r="B26" s="216"/>
      <c r="C26" s="64" t="s">
        <v>4</v>
      </c>
      <c r="D26" s="245"/>
      <c r="E26" s="218"/>
      <c r="F26" s="68" t="s">
        <v>48</v>
      </c>
      <c r="G26" s="231"/>
      <c r="H26" s="37" t="s">
        <v>49</v>
      </c>
      <c r="I26" s="30">
        <v>10</v>
      </c>
      <c r="J26" s="31"/>
    </row>
    <row r="27" spans="1:10" s="8" customFormat="1" ht="75" customHeight="1" x14ac:dyDescent="0.25">
      <c r="A27" s="63">
        <f>IF(I27&lt;61,MAX($A$8:A26)+1,"")</f>
        <v>19</v>
      </c>
      <c r="B27" s="217"/>
      <c r="C27" s="64" t="s">
        <v>4</v>
      </c>
      <c r="D27" s="246"/>
      <c r="E27" s="218"/>
      <c r="F27" s="68" t="s">
        <v>48</v>
      </c>
      <c r="G27" s="231"/>
      <c r="H27" s="37" t="s">
        <v>15</v>
      </c>
      <c r="I27" s="30">
        <v>10</v>
      </c>
      <c r="J27" s="31"/>
    </row>
    <row r="28" spans="1:10" s="8" customFormat="1" ht="31.5" customHeight="1" x14ac:dyDescent="0.25">
      <c r="A28" s="63">
        <f>IF(I28&lt;61,MAX($A$8:A27)+1,"")</f>
        <v>20</v>
      </c>
      <c r="B28" s="254" t="s">
        <v>5</v>
      </c>
      <c r="C28" s="65" t="s">
        <v>5</v>
      </c>
      <c r="D28" s="250">
        <f>IF(SUM(I28:I54)=0,"",AVERAGE(I28:I55))</f>
        <v>9.8571428571428577</v>
      </c>
      <c r="E28" s="212" t="s">
        <v>50</v>
      </c>
      <c r="F28" s="69" t="s">
        <v>50</v>
      </c>
      <c r="G28" s="231">
        <f>IF(SUM(I28:I34)=0,"",AVERAGE(I28:I34))</f>
        <v>10</v>
      </c>
      <c r="H28" s="37" t="s">
        <v>42</v>
      </c>
      <c r="I28" s="30">
        <v>10</v>
      </c>
      <c r="J28" s="31"/>
    </row>
    <row r="29" spans="1:10" s="8" customFormat="1" ht="33.75" customHeight="1" x14ac:dyDescent="0.25">
      <c r="A29" s="63">
        <f>IF(I29&lt;61,MAX($A$8:A28)+1,"")</f>
        <v>21</v>
      </c>
      <c r="B29" s="255"/>
      <c r="C29" s="65" t="s">
        <v>5</v>
      </c>
      <c r="D29" s="238"/>
      <c r="E29" s="213"/>
      <c r="F29" s="69" t="s">
        <v>50</v>
      </c>
      <c r="G29" s="231"/>
      <c r="H29" s="37" t="s">
        <v>16</v>
      </c>
      <c r="I29" s="30">
        <v>10</v>
      </c>
      <c r="J29" s="31"/>
    </row>
    <row r="30" spans="1:10" s="8" customFormat="1" ht="45.75" customHeight="1" x14ac:dyDescent="0.25">
      <c r="A30" s="63">
        <f>IF(I30&lt;61,MAX($A$8:A29)+1,"")</f>
        <v>22</v>
      </c>
      <c r="B30" s="255"/>
      <c r="C30" s="65" t="s">
        <v>5</v>
      </c>
      <c r="D30" s="238"/>
      <c r="E30" s="213"/>
      <c r="F30" s="69" t="s">
        <v>50</v>
      </c>
      <c r="G30" s="231"/>
      <c r="H30" s="37" t="s">
        <v>97</v>
      </c>
      <c r="I30" s="30">
        <v>10</v>
      </c>
      <c r="J30" s="31"/>
    </row>
    <row r="31" spans="1:10" s="8" customFormat="1" ht="39" customHeight="1" x14ac:dyDescent="0.25">
      <c r="A31" s="63">
        <f>IF(I31&lt;61,MAX($A$8:A30)+1,"")</f>
        <v>23</v>
      </c>
      <c r="B31" s="255"/>
      <c r="C31" s="65" t="s">
        <v>5</v>
      </c>
      <c r="D31" s="238"/>
      <c r="E31" s="213"/>
      <c r="F31" s="69" t="s">
        <v>50</v>
      </c>
      <c r="G31" s="231"/>
      <c r="H31" s="37" t="s">
        <v>17</v>
      </c>
      <c r="I31" s="30">
        <v>10</v>
      </c>
      <c r="J31" s="31"/>
    </row>
    <row r="32" spans="1:10" s="8" customFormat="1" ht="47.25" customHeight="1" x14ac:dyDescent="0.25">
      <c r="A32" s="63">
        <f>IF(I32&lt;61,MAX($A$8:A31)+1,"")</f>
        <v>24</v>
      </c>
      <c r="B32" s="255"/>
      <c r="C32" s="65" t="s">
        <v>5</v>
      </c>
      <c r="D32" s="238"/>
      <c r="E32" s="213"/>
      <c r="F32" s="69" t="s">
        <v>50</v>
      </c>
      <c r="G32" s="231"/>
      <c r="H32" s="37" t="s">
        <v>18</v>
      </c>
      <c r="I32" s="30">
        <v>10</v>
      </c>
      <c r="J32" s="31"/>
    </row>
    <row r="33" spans="1:10" s="8" customFormat="1" ht="50.25" customHeight="1" x14ac:dyDescent="0.25">
      <c r="A33" s="63">
        <f>IF(I33&lt;61,MAX($A$8:A32)+1,"")</f>
        <v>25</v>
      </c>
      <c r="B33" s="255"/>
      <c r="C33" s="65" t="s">
        <v>5</v>
      </c>
      <c r="D33" s="238"/>
      <c r="E33" s="213"/>
      <c r="F33" s="69" t="s">
        <v>50</v>
      </c>
      <c r="G33" s="231"/>
      <c r="H33" s="37" t="s">
        <v>52</v>
      </c>
      <c r="I33" s="30">
        <v>10</v>
      </c>
      <c r="J33" s="31"/>
    </row>
    <row r="34" spans="1:10" s="8" customFormat="1" ht="45" customHeight="1" x14ac:dyDescent="0.25">
      <c r="A34" s="63">
        <f>IF(I34&lt;61,MAX($A$8:A33)+1,"")</f>
        <v>26</v>
      </c>
      <c r="B34" s="255"/>
      <c r="C34" s="65" t="s">
        <v>5</v>
      </c>
      <c r="D34" s="238"/>
      <c r="E34" s="214"/>
      <c r="F34" s="69" t="s">
        <v>50</v>
      </c>
      <c r="G34" s="231"/>
      <c r="H34" s="37" t="s">
        <v>19</v>
      </c>
      <c r="I34" s="30">
        <v>10</v>
      </c>
      <c r="J34" s="31"/>
    </row>
    <row r="35" spans="1:10" s="8" customFormat="1" ht="25.5" customHeight="1" x14ac:dyDescent="0.25">
      <c r="A35" s="63">
        <f>IF(I35&lt;61,MAX($A$8:A34)+1,"")</f>
        <v>27</v>
      </c>
      <c r="B35" s="255"/>
      <c r="C35" s="65" t="s">
        <v>5</v>
      </c>
      <c r="D35" s="238"/>
      <c r="E35" s="212" t="s">
        <v>51</v>
      </c>
      <c r="F35" s="69" t="s">
        <v>51</v>
      </c>
      <c r="G35" s="231">
        <f>IF(SUM(I35,I37)=0,"",AVERAGE(I35:I37))</f>
        <v>10</v>
      </c>
      <c r="H35" s="37" t="s">
        <v>20</v>
      </c>
      <c r="I35" s="30">
        <v>10</v>
      </c>
      <c r="J35" s="31"/>
    </row>
    <row r="36" spans="1:10" s="8" customFormat="1" ht="46.5" customHeight="1" x14ac:dyDescent="0.25">
      <c r="A36" s="63">
        <f>IF(I36&lt;61,MAX($A$8:A35)+1,"")</f>
        <v>28</v>
      </c>
      <c r="B36" s="255"/>
      <c r="C36" s="65" t="s">
        <v>5</v>
      </c>
      <c r="D36" s="238"/>
      <c r="E36" s="213"/>
      <c r="F36" s="69" t="s">
        <v>51</v>
      </c>
      <c r="G36" s="231"/>
      <c r="H36" s="37" t="s">
        <v>53</v>
      </c>
      <c r="I36" s="30">
        <v>10</v>
      </c>
      <c r="J36" s="31"/>
    </row>
    <row r="37" spans="1:10" s="8" customFormat="1" ht="40.5" customHeight="1" x14ac:dyDescent="0.25">
      <c r="A37" s="63">
        <f>IF(I37&lt;61,MAX($A$8:A36)+1,"")</f>
        <v>29</v>
      </c>
      <c r="B37" s="255"/>
      <c r="C37" s="65" t="s">
        <v>5</v>
      </c>
      <c r="D37" s="238"/>
      <c r="E37" s="214"/>
      <c r="F37" s="69" t="s">
        <v>51</v>
      </c>
      <c r="G37" s="231"/>
      <c r="H37" s="37" t="s">
        <v>98</v>
      </c>
      <c r="I37" s="30">
        <v>10</v>
      </c>
      <c r="J37" s="31"/>
    </row>
    <row r="38" spans="1:10" s="8" customFormat="1" ht="37.5" customHeight="1" x14ac:dyDescent="0.25">
      <c r="A38" s="63">
        <f>IF(I38&lt;61,MAX($A$8:A37)+1,"")</f>
        <v>30</v>
      </c>
      <c r="B38" s="255"/>
      <c r="C38" s="65" t="s">
        <v>5</v>
      </c>
      <c r="D38" s="238"/>
      <c r="E38" s="212" t="s">
        <v>54</v>
      </c>
      <c r="F38" s="69" t="s">
        <v>54</v>
      </c>
      <c r="G38" s="231">
        <f>IF(SUM(I38:I40)=0,"",AVERAGE(I38:I40))</f>
        <v>9.6666666666666661</v>
      </c>
      <c r="H38" s="37" t="s">
        <v>21</v>
      </c>
      <c r="I38" s="30">
        <v>9</v>
      </c>
      <c r="J38" s="31"/>
    </row>
    <row r="39" spans="1:10" s="8" customFormat="1" ht="36" customHeight="1" x14ac:dyDescent="0.25">
      <c r="A39" s="63">
        <f>IF(I39&lt;61,MAX($A$8:A38)+1,"")</f>
        <v>31</v>
      </c>
      <c r="B39" s="255"/>
      <c r="C39" s="65" t="s">
        <v>5</v>
      </c>
      <c r="D39" s="238"/>
      <c r="E39" s="213"/>
      <c r="F39" s="69" t="s">
        <v>54</v>
      </c>
      <c r="G39" s="231"/>
      <c r="H39" s="37" t="s">
        <v>9</v>
      </c>
      <c r="I39" s="30">
        <v>10</v>
      </c>
      <c r="J39" s="31"/>
    </row>
    <row r="40" spans="1:10" s="8" customFormat="1" ht="51" customHeight="1" x14ac:dyDescent="0.25">
      <c r="A40" s="63">
        <f>IF(I40&lt;61,MAX($A$8:A39)+1,"")</f>
        <v>32</v>
      </c>
      <c r="B40" s="255"/>
      <c r="C40" s="65" t="s">
        <v>5</v>
      </c>
      <c r="D40" s="238"/>
      <c r="E40" s="214"/>
      <c r="F40" s="69" t="s">
        <v>54</v>
      </c>
      <c r="G40" s="231"/>
      <c r="H40" s="37" t="s">
        <v>22</v>
      </c>
      <c r="I40" s="30">
        <v>10</v>
      </c>
      <c r="J40" s="31"/>
    </row>
    <row r="41" spans="1:10" s="8" customFormat="1" ht="57.75" customHeight="1" x14ac:dyDescent="0.25">
      <c r="A41" s="63">
        <f>IF(I41&lt;61,MAX($A$8:A40)+1,"")</f>
        <v>33</v>
      </c>
      <c r="B41" s="255"/>
      <c r="C41" s="65" t="s">
        <v>5</v>
      </c>
      <c r="D41" s="238"/>
      <c r="E41" s="212" t="s">
        <v>55</v>
      </c>
      <c r="F41" s="69" t="s">
        <v>55</v>
      </c>
      <c r="G41" s="231">
        <f>IF(SUM(I41:I43)=0,"",AVERAGE(I41:I43))</f>
        <v>10</v>
      </c>
      <c r="H41" s="37" t="s">
        <v>99</v>
      </c>
      <c r="I41" s="30">
        <v>10</v>
      </c>
      <c r="J41" s="31"/>
    </row>
    <row r="42" spans="1:10" s="8" customFormat="1" ht="48.75" customHeight="1" x14ac:dyDescent="0.25">
      <c r="A42" s="63">
        <f>IF(I42&lt;61,MAX($A$8:A41)+1,"")</f>
        <v>34</v>
      </c>
      <c r="B42" s="255"/>
      <c r="C42" s="65" t="s">
        <v>5</v>
      </c>
      <c r="D42" s="238"/>
      <c r="E42" s="213"/>
      <c r="F42" s="69" t="s">
        <v>55</v>
      </c>
      <c r="G42" s="231"/>
      <c r="H42" s="37" t="s">
        <v>23</v>
      </c>
      <c r="I42" s="30">
        <v>10</v>
      </c>
      <c r="J42" s="31"/>
    </row>
    <row r="43" spans="1:10" s="8" customFormat="1" ht="50.25" customHeight="1" x14ac:dyDescent="0.25">
      <c r="A43" s="63">
        <f>IF(I43&lt;61,MAX($A$8:A42)+1,"")</f>
        <v>35</v>
      </c>
      <c r="B43" s="255"/>
      <c r="C43" s="65" t="s">
        <v>5</v>
      </c>
      <c r="D43" s="238"/>
      <c r="E43" s="214"/>
      <c r="F43" s="69" t="s">
        <v>55</v>
      </c>
      <c r="G43" s="231"/>
      <c r="H43" s="37" t="s">
        <v>24</v>
      </c>
      <c r="I43" s="30">
        <v>10</v>
      </c>
      <c r="J43" s="31"/>
    </row>
    <row r="44" spans="1:10" s="8" customFormat="1" ht="30.75" customHeight="1" x14ac:dyDescent="0.25">
      <c r="A44" s="63">
        <f>IF(I44&lt;61,MAX($A$8:A43)+1,"")</f>
        <v>36</v>
      </c>
      <c r="B44" s="255"/>
      <c r="C44" s="65" t="s">
        <v>5</v>
      </c>
      <c r="D44" s="238"/>
      <c r="E44" s="247" t="s">
        <v>56</v>
      </c>
      <c r="F44" s="70" t="s">
        <v>56</v>
      </c>
      <c r="G44" s="231">
        <f>IF(SUM(I44:I54)=0,"",AVERAGE(I44:I55))</f>
        <v>9.75</v>
      </c>
      <c r="H44" s="37" t="s">
        <v>100</v>
      </c>
      <c r="I44" s="30">
        <v>7</v>
      </c>
      <c r="J44" s="33"/>
    </row>
    <row r="45" spans="1:10" s="8" customFormat="1" ht="60.75" customHeight="1" x14ac:dyDescent="0.25">
      <c r="A45" s="63">
        <f>IF(I45&lt;61,MAX($A$8:A44)+1,"")</f>
        <v>37</v>
      </c>
      <c r="B45" s="255"/>
      <c r="C45" s="65" t="s">
        <v>5</v>
      </c>
      <c r="D45" s="238"/>
      <c r="E45" s="248"/>
      <c r="F45" s="70" t="s">
        <v>56</v>
      </c>
      <c r="G45" s="231"/>
      <c r="H45" s="37" t="s">
        <v>27</v>
      </c>
      <c r="I45" s="30">
        <v>10</v>
      </c>
      <c r="J45" s="33"/>
    </row>
    <row r="46" spans="1:10" s="8" customFormat="1" ht="47.25" customHeight="1" x14ac:dyDescent="0.25">
      <c r="A46" s="63">
        <f>IF(I46&lt;61,MAX($A$8:A45)+1,"")</f>
        <v>38</v>
      </c>
      <c r="B46" s="255"/>
      <c r="C46" s="65" t="s">
        <v>5</v>
      </c>
      <c r="D46" s="238"/>
      <c r="E46" s="248"/>
      <c r="F46" s="70" t="s">
        <v>56</v>
      </c>
      <c r="G46" s="231"/>
      <c r="H46" s="37" t="s">
        <v>25</v>
      </c>
      <c r="I46" s="30">
        <v>10</v>
      </c>
      <c r="J46" s="33"/>
    </row>
    <row r="47" spans="1:10" s="8" customFormat="1" ht="57.75" customHeight="1" x14ac:dyDescent="0.25">
      <c r="A47" s="63">
        <f>IF(I47&lt;61,MAX($A$8:A46)+1,"")</f>
        <v>39</v>
      </c>
      <c r="B47" s="255"/>
      <c r="C47" s="65" t="s">
        <v>5</v>
      </c>
      <c r="D47" s="238"/>
      <c r="E47" s="248"/>
      <c r="F47" s="70" t="s">
        <v>56</v>
      </c>
      <c r="G47" s="231"/>
      <c r="H47" s="37" t="s">
        <v>28</v>
      </c>
      <c r="I47" s="30">
        <v>10</v>
      </c>
      <c r="J47" s="33"/>
    </row>
    <row r="48" spans="1:10" s="8" customFormat="1" ht="45.75" customHeight="1" x14ac:dyDescent="0.25">
      <c r="A48" s="63">
        <f>IF(I48&lt;61,MAX($A$8:A47)+1,"")</f>
        <v>40</v>
      </c>
      <c r="B48" s="255"/>
      <c r="C48" s="65" t="s">
        <v>5</v>
      </c>
      <c r="D48" s="238"/>
      <c r="E48" s="248"/>
      <c r="F48" s="70" t="s">
        <v>56</v>
      </c>
      <c r="G48" s="231"/>
      <c r="H48" s="37" t="s">
        <v>101</v>
      </c>
      <c r="I48" s="30">
        <v>10</v>
      </c>
      <c r="J48" s="33"/>
    </row>
    <row r="49" spans="1:10" s="8" customFormat="1" ht="34.5" customHeight="1" x14ac:dyDescent="0.25">
      <c r="A49" s="63">
        <f>IF(I49&lt;61,MAX($A$8:A48)+1,"")</f>
        <v>41</v>
      </c>
      <c r="B49" s="255"/>
      <c r="C49" s="65" t="s">
        <v>5</v>
      </c>
      <c r="D49" s="238"/>
      <c r="E49" s="248"/>
      <c r="F49" s="70" t="s">
        <v>56</v>
      </c>
      <c r="G49" s="231"/>
      <c r="H49" s="37" t="s">
        <v>102</v>
      </c>
      <c r="I49" s="30">
        <v>10</v>
      </c>
      <c r="J49" s="33"/>
    </row>
    <row r="50" spans="1:10" s="8" customFormat="1" ht="36" customHeight="1" x14ac:dyDescent="0.25">
      <c r="A50" s="63">
        <f>IF(I50&lt;61,MAX($A$8:A49)+1,"")</f>
        <v>42</v>
      </c>
      <c r="B50" s="255"/>
      <c r="C50" s="65" t="s">
        <v>5</v>
      </c>
      <c r="D50" s="238"/>
      <c r="E50" s="248"/>
      <c r="F50" s="70" t="s">
        <v>56</v>
      </c>
      <c r="G50" s="231"/>
      <c r="H50" s="37" t="s">
        <v>32</v>
      </c>
      <c r="I50" s="30">
        <v>10</v>
      </c>
      <c r="J50" s="33"/>
    </row>
    <row r="51" spans="1:10" s="8" customFormat="1" ht="55.5" customHeight="1" x14ac:dyDescent="0.25">
      <c r="A51" s="63">
        <f>IF(I51&lt;61,MAX($A$8:A50)+1,"")</f>
        <v>43</v>
      </c>
      <c r="B51" s="255"/>
      <c r="C51" s="65" t="s">
        <v>5</v>
      </c>
      <c r="D51" s="238"/>
      <c r="E51" s="248"/>
      <c r="F51" s="70" t="s">
        <v>56</v>
      </c>
      <c r="G51" s="231"/>
      <c r="H51" s="37" t="s">
        <v>29</v>
      </c>
      <c r="I51" s="30">
        <v>10</v>
      </c>
      <c r="J51" s="33"/>
    </row>
    <row r="52" spans="1:10" s="8" customFormat="1" ht="21" customHeight="1" x14ac:dyDescent="0.25">
      <c r="A52" s="63">
        <f>IF(I52&lt;61,MAX($A$8:A51)+1,"")</f>
        <v>44</v>
      </c>
      <c r="B52" s="255"/>
      <c r="C52" s="65" t="s">
        <v>5</v>
      </c>
      <c r="D52" s="238"/>
      <c r="E52" s="248"/>
      <c r="F52" s="70" t="s">
        <v>56</v>
      </c>
      <c r="G52" s="231"/>
      <c r="H52" s="37" t="s">
        <v>31</v>
      </c>
      <c r="I52" s="30">
        <v>10</v>
      </c>
      <c r="J52" s="33"/>
    </row>
    <row r="53" spans="1:10" s="8" customFormat="1" ht="31.5" customHeight="1" x14ac:dyDescent="0.25">
      <c r="A53" s="63">
        <f>IF(I53&lt;61,MAX($A$8:A52)+1,"")</f>
        <v>45</v>
      </c>
      <c r="B53" s="255"/>
      <c r="C53" s="65" t="s">
        <v>5</v>
      </c>
      <c r="D53" s="238"/>
      <c r="E53" s="248"/>
      <c r="F53" s="70" t="s">
        <v>56</v>
      </c>
      <c r="G53" s="231"/>
      <c r="H53" s="37" t="s">
        <v>103</v>
      </c>
      <c r="I53" s="30">
        <v>10</v>
      </c>
      <c r="J53" s="33"/>
    </row>
    <row r="54" spans="1:10" s="8" customFormat="1" ht="28.5" customHeight="1" x14ac:dyDescent="0.25">
      <c r="A54" s="63">
        <f>IF(I54&lt;61,MAX($A$8:A53)+1,"")</f>
        <v>46</v>
      </c>
      <c r="B54" s="255"/>
      <c r="C54" s="65" t="s">
        <v>5</v>
      </c>
      <c r="D54" s="238"/>
      <c r="E54" s="248"/>
      <c r="F54" s="70" t="s">
        <v>56</v>
      </c>
      <c r="G54" s="231"/>
      <c r="H54" s="37" t="s">
        <v>30</v>
      </c>
      <c r="I54" s="30">
        <v>10</v>
      </c>
      <c r="J54" s="33"/>
    </row>
    <row r="55" spans="1:10" s="8" customFormat="1" ht="58.5" customHeight="1" x14ac:dyDescent="0.25">
      <c r="A55" s="63">
        <f>IF(I55&lt;61,MAX($A$8:A54)+1,"")</f>
        <v>47</v>
      </c>
      <c r="B55" s="256"/>
      <c r="C55" s="65" t="s">
        <v>5</v>
      </c>
      <c r="D55" s="251"/>
      <c r="E55" s="249"/>
      <c r="F55" s="70" t="s">
        <v>56</v>
      </c>
      <c r="G55" s="231"/>
      <c r="H55" s="37" t="s">
        <v>59</v>
      </c>
      <c r="I55" s="30">
        <v>10</v>
      </c>
      <c r="J55" s="33"/>
    </row>
    <row r="56" spans="1:10" s="8" customFormat="1" ht="23.25" customHeight="1" x14ac:dyDescent="0.25">
      <c r="A56" s="63">
        <f>IF(I56&lt;61,MAX($A$8:A55)+1,"")</f>
        <v>48</v>
      </c>
      <c r="B56" s="219" t="s">
        <v>58</v>
      </c>
      <c r="C56" s="66" t="s">
        <v>58</v>
      </c>
      <c r="D56" s="252">
        <f>IF(SUM(I56:I61)=0,"",AVERAGE(I56:I64))</f>
        <v>9.7777777777777786</v>
      </c>
      <c r="E56" s="212" t="s">
        <v>60</v>
      </c>
      <c r="F56" s="69" t="s">
        <v>60</v>
      </c>
      <c r="G56" s="231">
        <f>IF(SUM(I56:I61)=0,"",AVERAGE(I56:I64))</f>
        <v>9.7777777777777786</v>
      </c>
      <c r="H56" s="37" t="s">
        <v>41</v>
      </c>
      <c r="I56" s="30">
        <v>10</v>
      </c>
      <c r="J56" s="31"/>
    </row>
    <row r="57" spans="1:10" s="8" customFormat="1" ht="34.5" customHeight="1" x14ac:dyDescent="0.25">
      <c r="A57" s="63">
        <f>IF(I57&lt;61,MAX($A$8:A56)+1,"")</f>
        <v>49</v>
      </c>
      <c r="B57" s="220"/>
      <c r="C57" s="66" t="s">
        <v>58</v>
      </c>
      <c r="D57" s="245"/>
      <c r="E57" s="213"/>
      <c r="F57" s="69" t="s">
        <v>60</v>
      </c>
      <c r="G57" s="231"/>
      <c r="H57" s="37" t="s">
        <v>26</v>
      </c>
      <c r="I57" s="30">
        <v>10</v>
      </c>
      <c r="J57" s="31"/>
    </row>
    <row r="58" spans="1:10" s="8" customFormat="1" ht="141" customHeight="1" x14ac:dyDescent="0.25">
      <c r="A58" s="63">
        <f>IF(I58&lt;61,MAX($A$8:A57)+1,"")</f>
        <v>50</v>
      </c>
      <c r="B58" s="220"/>
      <c r="C58" s="66" t="s">
        <v>58</v>
      </c>
      <c r="D58" s="245"/>
      <c r="E58" s="213"/>
      <c r="F58" s="69" t="s">
        <v>60</v>
      </c>
      <c r="G58" s="231"/>
      <c r="H58" s="37" t="s">
        <v>104</v>
      </c>
      <c r="I58" s="30">
        <v>10</v>
      </c>
      <c r="J58" s="31"/>
    </row>
    <row r="59" spans="1:10" s="8" customFormat="1" ht="42" customHeight="1" x14ac:dyDescent="0.25">
      <c r="A59" s="63">
        <f>IF(I59&lt;61,MAX($A$8:A58)+1,"")</f>
        <v>51</v>
      </c>
      <c r="B59" s="220"/>
      <c r="C59" s="66" t="s">
        <v>58</v>
      </c>
      <c r="D59" s="245"/>
      <c r="E59" s="213"/>
      <c r="F59" s="69" t="s">
        <v>60</v>
      </c>
      <c r="G59" s="231"/>
      <c r="H59" s="37" t="s">
        <v>33</v>
      </c>
      <c r="I59" s="30">
        <v>10</v>
      </c>
      <c r="J59" s="31"/>
    </row>
    <row r="60" spans="1:10" s="8" customFormat="1" ht="64.5" customHeight="1" x14ac:dyDescent="0.25">
      <c r="A60" s="63">
        <f>IF(I60&lt;61,MAX($A$8:A59)+1,"")</f>
        <v>52</v>
      </c>
      <c r="B60" s="220"/>
      <c r="C60" s="66" t="s">
        <v>58</v>
      </c>
      <c r="D60" s="245"/>
      <c r="E60" s="213"/>
      <c r="F60" s="69" t="s">
        <v>60</v>
      </c>
      <c r="G60" s="231"/>
      <c r="H60" s="37" t="s">
        <v>34</v>
      </c>
      <c r="I60" s="30">
        <v>10</v>
      </c>
      <c r="J60" s="31"/>
    </row>
    <row r="61" spans="1:10" s="8" customFormat="1" ht="40.5" customHeight="1" x14ac:dyDescent="0.25">
      <c r="A61" s="63">
        <f>IF(I61&lt;61,MAX($A$8:A60)+1,"")</f>
        <v>53</v>
      </c>
      <c r="B61" s="220"/>
      <c r="C61" s="66" t="s">
        <v>58</v>
      </c>
      <c r="D61" s="245"/>
      <c r="E61" s="213"/>
      <c r="F61" s="69" t="s">
        <v>60</v>
      </c>
      <c r="G61" s="231"/>
      <c r="H61" s="37" t="s">
        <v>35</v>
      </c>
      <c r="I61" s="30">
        <v>8</v>
      </c>
      <c r="J61" s="31"/>
    </row>
    <row r="62" spans="1:10" s="8" customFormat="1" ht="53.25" customHeight="1" x14ac:dyDescent="0.25">
      <c r="A62" s="63">
        <f>IF(I62&lt;61,MAX($A$8:A61)+1,"")</f>
        <v>54</v>
      </c>
      <c r="B62" s="220"/>
      <c r="C62" s="66" t="s">
        <v>58</v>
      </c>
      <c r="D62" s="245"/>
      <c r="E62" s="213"/>
      <c r="F62" s="69" t="s">
        <v>60</v>
      </c>
      <c r="G62" s="231"/>
      <c r="H62" s="38" t="s">
        <v>36</v>
      </c>
      <c r="I62" s="30">
        <v>10</v>
      </c>
      <c r="J62" s="31"/>
    </row>
    <row r="63" spans="1:10" s="8" customFormat="1" ht="40.5" customHeight="1" x14ac:dyDescent="0.25">
      <c r="A63" s="63">
        <f>IF(I63&lt;61,MAX($A$8:A62)+1,"")</f>
        <v>55</v>
      </c>
      <c r="B63" s="220"/>
      <c r="C63" s="66" t="s">
        <v>58</v>
      </c>
      <c r="D63" s="245"/>
      <c r="E63" s="213"/>
      <c r="F63" s="69" t="s">
        <v>60</v>
      </c>
      <c r="G63" s="231"/>
      <c r="H63" s="37" t="s">
        <v>38</v>
      </c>
      <c r="I63" s="30">
        <v>10</v>
      </c>
      <c r="J63" s="31"/>
    </row>
    <row r="64" spans="1:10" s="8" customFormat="1" ht="40.5" customHeight="1" x14ac:dyDescent="0.25">
      <c r="A64" s="63">
        <f>IF(I64&lt;61,MAX($A$8:A63)+1,"")</f>
        <v>56</v>
      </c>
      <c r="B64" s="221"/>
      <c r="C64" s="66" t="s">
        <v>58</v>
      </c>
      <c r="D64" s="246"/>
      <c r="E64" s="214"/>
      <c r="F64" s="69" t="s">
        <v>60</v>
      </c>
      <c r="G64" s="231"/>
      <c r="H64" s="37" t="s">
        <v>40</v>
      </c>
      <c r="I64" s="30">
        <v>10</v>
      </c>
      <c r="J64" s="31"/>
    </row>
    <row r="65" spans="1:10" s="8" customFormat="1" ht="54" customHeight="1" x14ac:dyDescent="0.25">
      <c r="A65" s="63">
        <f>IF(I65&lt;61,MAX($A$8:A64)+1,"")</f>
        <v>57</v>
      </c>
      <c r="B65" s="219" t="s">
        <v>57</v>
      </c>
      <c r="C65" s="66" t="s">
        <v>57</v>
      </c>
      <c r="D65" s="237">
        <f>IF(SUM(I65:I69)=0,"",AVERAGE(I65:I69))</f>
        <v>10</v>
      </c>
      <c r="E65" s="212" t="s">
        <v>76</v>
      </c>
      <c r="F65" s="69" t="s">
        <v>76</v>
      </c>
      <c r="G65" s="231">
        <f>IF(SUM(I65:I69)=0,"",AVERAGE(I65:I69))</f>
        <v>10</v>
      </c>
      <c r="H65" s="37" t="s">
        <v>37</v>
      </c>
      <c r="I65" s="30">
        <v>10</v>
      </c>
      <c r="J65" s="31"/>
    </row>
    <row r="66" spans="1:10" s="8" customFormat="1" ht="45" customHeight="1" x14ac:dyDescent="0.25">
      <c r="A66" s="63">
        <f>IF(I66&lt;61,MAX($A$8:A65)+1,"")</f>
        <v>58</v>
      </c>
      <c r="B66" s="220"/>
      <c r="C66" s="66" t="s">
        <v>57</v>
      </c>
      <c r="D66" s="238"/>
      <c r="E66" s="213"/>
      <c r="F66" s="69" t="s">
        <v>76</v>
      </c>
      <c r="G66" s="231"/>
      <c r="H66" s="38" t="s">
        <v>39</v>
      </c>
      <c r="I66" s="30">
        <v>10</v>
      </c>
      <c r="J66" s="31"/>
    </row>
    <row r="67" spans="1:10" s="8" customFormat="1" ht="41.25" customHeight="1" x14ac:dyDescent="0.25">
      <c r="A67" s="63">
        <f>IF(I67&lt;61,MAX($A$8:A66)+1,"")</f>
        <v>59</v>
      </c>
      <c r="B67" s="220"/>
      <c r="C67" s="66" t="s">
        <v>57</v>
      </c>
      <c r="D67" s="238"/>
      <c r="E67" s="213"/>
      <c r="F67" s="69" t="s">
        <v>76</v>
      </c>
      <c r="G67" s="231"/>
      <c r="H67" s="38" t="s">
        <v>79</v>
      </c>
      <c r="I67" s="30">
        <v>10</v>
      </c>
      <c r="J67" s="31"/>
    </row>
    <row r="68" spans="1:10" s="8" customFormat="1" ht="45.75" customHeight="1" x14ac:dyDescent="0.25">
      <c r="A68" s="63">
        <f>IF(I68&lt;61,MAX($A$8:A67)+1,"")</f>
        <v>60</v>
      </c>
      <c r="B68" s="220"/>
      <c r="C68" s="66" t="s">
        <v>57</v>
      </c>
      <c r="D68" s="238"/>
      <c r="E68" s="213"/>
      <c r="F68" s="69" t="s">
        <v>76</v>
      </c>
      <c r="G68" s="231"/>
      <c r="H68" s="38" t="s">
        <v>78</v>
      </c>
      <c r="I68" s="30">
        <v>10</v>
      </c>
      <c r="J68" s="31"/>
    </row>
    <row r="69" spans="1:10" s="8" customFormat="1" ht="57" customHeight="1" thickBot="1" x14ac:dyDescent="0.3">
      <c r="A69" s="63">
        <f>IF(I69&lt;61,MAX($A$8:A68)+1,"")</f>
        <v>61</v>
      </c>
      <c r="B69" s="221"/>
      <c r="C69" s="66" t="s">
        <v>57</v>
      </c>
      <c r="D69" s="239"/>
      <c r="E69" s="253"/>
      <c r="F69" s="69" t="s">
        <v>76</v>
      </c>
      <c r="G69" s="236"/>
      <c r="H69" s="39" t="s">
        <v>105</v>
      </c>
      <c r="I69" s="30">
        <v>10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9.6229508196721305</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8.9761904761904781</v>
      </c>
      <c r="G35" s="49"/>
      <c r="H35" s="49"/>
      <c r="I35" s="49"/>
      <c r="J35" s="49"/>
      <c r="K35" s="49"/>
      <c r="L35" s="49"/>
      <c r="M35" s="54"/>
    </row>
    <row r="36" spans="1:13" s="8" customFormat="1" x14ac:dyDescent="0.25">
      <c r="A36" s="49"/>
      <c r="B36" s="53"/>
      <c r="C36" s="49"/>
      <c r="D36" s="49" t="str">
        <f>AUTODIAGNÓSTICO!B28</f>
        <v>EJECUTAR</v>
      </c>
      <c r="E36" s="49">
        <v>100</v>
      </c>
      <c r="F36" s="49">
        <f>AUTODIAGNÓSTICO!D28</f>
        <v>9.8571428571428577</v>
      </c>
      <c r="G36" s="49"/>
      <c r="H36" s="49"/>
      <c r="I36" s="49"/>
      <c r="J36" s="49"/>
      <c r="K36" s="49"/>
      <c r="L36" s="49"/>
      <c r="M36" s="54"/>
    </row>
    <row r="37" spans="1:13" s="8" customFormat="1" x14ac:dyDescent="0.25">
      <c r="A37" s="49"/>
      <c r="B37" s="53"/>
      <c r="C37" s="49"/>
      <c r="D37" s="49" t="str">
        <f>AUTODIAGNÓSTICO!B56</f>
        <v>VERIFICAR</v>
      </c>
      <c r="E37" s="49">
        <v>100</v>
      </c>
      <c r="F37" s="49">
        <f>AUTODIAGNÓSTICO!D56</f>
        <v>9.7777777777777786</v>
      </c>
      <c r="G37" s="49"/>
      <c r="H37" s="49"/>
      <c r="I37" s="49"/>
      <c r="J37" s="49"/>
      <c r="K37" s="49"/>
      <c r="L37" s="49"/>
      <c r="M37" s="54"/>
    </row>
    <row r="38" spans="1:13" s="8" customFormat="1" x14ac:dyDescent="0.25">
      <c r="A38" s="49"/>
      <c r="B38" s="53"/>
      <c r="C38" s="49"/>
      <c r="D38" s="49" t="str">
        <f>AUTODIAGNÓSTICO!B65</f>
        <v>ACTUAR</v>
      </c>
      <c r="E38" s="49">
        <v>100</v>
      </c>
      <c r="F38" s="49">
        <f>AUTODIAGNÓSTICO!D65</f>
        <v>10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8.3333333333333339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8.8333333333333339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9.7142857142857135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9.6666666666666661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9.7777777777777786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254003000526</v>
      </c>
      <c r="D11" s="269"/>
      <c r="E11" s="21">
        <f>AUTODIAGNÓSTICO!I6</f>
        <v>9.6229508196721305</v>
      </c>
      <c r="F11" s="22"/>
    </row>
    <row r="12" spans="2:6" s="8" customFormat="1" ht="45" customHeight="1" thickBot="1" x14ac:dyDescent="0.3">
      <c r="B12" s="12"/>
      <c r="C12" s="270"/>
      <c r="D12" s="271"/>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50" workbookViewId="0">
      <selection activeCell="A52" sqref="A5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224</v>
      </c>
      <c r="B9" s="277"/>
      <c r="C9" s="278"/>
      <c r="D9" s="297" t="s">
        <v>222</v>
      </c>
      <c r="E9" s="297"/>
      <c r="F9" s="285" t="s">
        <v>223</v>
      </c>
      <c r="G9" s="286"/>
      <c r="H9" s="286" t="s">
        <v>225</v>
      </c>
      <c r="I9" s="291" t="s">
        <v>226</v>
      </c>
      <c r="J9" s="292"/>
      <c r="K9" s="301">
        <v>2022</v>
      </c>
      <c r="L9" s="300">
        <v>2023</v>
      </c>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t="s">
        <v>227</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5">
        <f>VLOOKUP(A16,AUTODIAGNÓSTICO!$A$9:$J$69,9,0)</f>
        <v>9</v>
      </c>
      <c r="F16" s="45"/>
      <c r="G16" s="45"/>
      <c r="H16" s="45"/>
      <c r="I16" s="45"/>
      <c r="J16" s="45"/>
      <c r="K16" s="46"/>
      <c r="L16" s="46"/>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5">
        <f>VLOOKUP(A17,AUTODIAGNÓSTICO!$A$9:$J$69,9,0)</f>
        <v>8</v>
      </c>
      <c r="F17" s="45" t="s">
        <v>229</v>
      </c>
      <c r="G17" s="45" t="s">
        <v>237</v>
      </c>
      <c r="H17" s="45" t="s">
        <v>230</v>
      </c>
      <c r="I17" s="45" t="s">
        <v>238</v>
      </c>
      <c r="J17" s="45" t="s">
        <v>231</v>
      </c>
      <c r="K17" s="46">
        <v>44607</v>
      </c>
      <c r="L17" s="46">
        <v>44635</v>
      </c>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5">
        <f>VLOOKUP(A18,AUTODIAGNÓSTICO!$A$9:$J$69,9,0)</f>
        <v>9</v>
      </c>
      <c r="F18" s="45"/>
      <c r="G18" s="45"/>
      <c r="H18" s="45"/>
      <c r="I18" s="45"/>
      <c r="J18" s="45"/>
      <c r="K18" s="46"/>
      <c r="L18" s="46"/>
    </row>
    <row r="19" spans="1:12" ht="75" x14ac:dyDescent="0.25">
      <c r="A19" s="47">
        <v>4</v>
      </c>
      <c r="B19" s="48" t="str">
        <f>VLOOKUP(A19,AUTODIAGNÓSTICO!$A$9:$J$69,3,0)</f>
        <v>PLANEAR</v>
      </c>
      <c r="C19" s="48" t="str">
        <f>VLOOKUP(A19,AUTODIAGNÓSTICO!A12:J72,6,0)</f>
        <v>Analizar las debilidades y fortalezas para la rendicón de cuentas</v>
      </c>
      <c r="D19" s="48" t="str">
        <f>VLOOKUP(A19,AUTODIAGNÓSTICO!A12:J72,8,0)</f>
        <v>Socializar al interior del establecimiento educatio, los resultados del diagnóstico del proceso de rendición de cuentas institucional.</v>
      </c>
      <c r="E19" s="75">
        <f>VLOOKUP(A19,AUTODIAGNÓSTICO!$A$9:$J$69,9,0)</f>
        <v>8</v>
      </c>
      <c r="F19" s="45" t="s">
        <v>232</v>
      </c>
      <c r="G19" s="45" t="s">
        <v>235</v>
      </c>
      <c r="H19" s="45" t="s">
        <v>236</v>
      </c>
      <c r="I19" s="45" t="s">
        <v>233</v>
      </c>
      <c r="J19" s="45" t="s">
        <v>231</v>
      </c>
      <c r="K19" s="46">
        <v>44643</v>
      </c>
      <c r="L19" s="46">
        <v>44643</v>
      </c>
    </row>
    <row r="20" spans="1:12" ht="90" x14ac:dyDescent="0.25">
      <c r="A20" s="47">
        <v>5</v>
      </c>
      <c r="B20" s="48" t="str">
        <f>VLOOKUP(A20,AUTODIAGNÓSTICO!$A$9:$J$69,3,0)</f>
        <v>PLANEAR</v>
      </c>
      <c r="C20" s="48" t="str">
        <f>VLOOKUP(A20,AUTODIAGNÓSTICO!A13:J73,6,0)</f>
        <v>Identificar espacios de articulación y cooperación para la rendición de cuentas</v>
      </c>
      <c r="D20" s="48" t="str">
        <f>VLOOKUP(A20,AUTODIAGNÓSTICO!A13:J73,8,0)</f>
        <v>Establecer temas e informes, mecanismos de interlocución y retroalimentación para articular la intervención en el proceso de rendición de cuentas.</v>
      </c>
      <c r="E20" s="75">
        <f>VLOOKUP(A20,AUTODIAGNÓSTICO!$A$9:$J$69,9,0)</f>
        <v>9</v>
      </c>
      <c r="F20" s="45"/>
      <c r="G20" s="45"/>
      <c r="H20" s="45"/>
      <c r="I20" s="45"/>
      <c r="J20" s="45"/>
      <c r="K20" s="46"/>
      <c r="L20" s="46"/>
    </row>
    <row r="21" spans="1:12" ht="90" x14ac:dyDescent="0.25">
      <c r="A21" s="47">
        <v>6</v>
      </c>
      <c r="B21" s="48" t="str">
        <f>VLOOKUP(A21,AUTODIAGNÓSTICO!$A$9:$J$69,3,0)</f>
        <v>PLANEAR</v>
      </c>
      <c r="C21" s="48" t="str">
        <f>VLOOKUP(A21,AUTODIAGNÓSTICO!A14:J74,6,0)</f>
        <v>Identificar espacios de articulación y cooperación para la rendición de cuentas</v>
      </c>
      <c r="D21" s="48" t="str">
        <f>VLOOKUP(A21,AUTODIAGNÓSTICO!A14:J74,8,0)</f>
        <v>Conformar y capacitar un equipo de trabajo que lidere el proceso de planeación y ejecución de los ejercicios de rendición de cuentas.</v>
      </c>
      <c r="E21" s="75">
        <f>VLOOKUP(A21,AUTODIAGNÓSTICO!$A$9:$J$69,9,0)</f>
        <v>9</v>
      </c>
      <c r="F21" s="45"/>
      <c r="G21" s="45"/>
      <c r="H21" s="45"/>
      <c r="I21" s="45"/>
      <c r="J21" s="45"/>
      <c r="K21" s="46"/>
      <c r="L21" s="46"/>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Asociar las metas y actividades formuladas en el Plan de Mejoramiento Institucional (PMI) con los derechos que se están garantizando a través de la gestión institucional.</v>
      </c>
      <c r="E22" s="75">
        <f>VLOOKUP(A22,AUTODIAGNÓSTICO!$A$9:$J$69,9,0)</f>
        <v>9</v>
      </c>
      <c r="F22" s="45"/>
      <c r="G22" s="45"/>
      <c r="H22" s="45"/>
      <c r="I22" s="45"/>
      <c r="J22" s="45"/>
      <c r="K22" s="46"/>
      <c r="L22" s="46"/>
    </row>
    <row r="23" spans="1:12" ht="150" x14ac:dyDescent="0.25">
      <c r="A23" s="47">
        <v>8</v>
      </c>
      <c r="B23" s="48" t="str">
        <f>VLOOKUP(A23,AUTODIAGNÓSTICO!$A$9:$J$69,3,0)</f>
        <v>PLANEAR</v>
      </c>
      <c r="C23" s="48" t="str">
        <f>VLOOKUP(A23,AUTODIAGNÓSTICO!A16:J76,6,0)</f>
        <v>Construir la estrategia de rendición de cuentas
 Paso 1. 
Identificación de los espacios de diálogo en los que la entidad rendirá cuentas</v>
      </c>
      <c r="D23" s="48" t="str">
        <f>VLOOKUP(A23,AUTODIAGNÓSTICO!A16:J76,8,0)</f>
        <v>Identificar los espacios y mecanismos de las actividades permanentes institucionales que pueden utilizarse como ejercicios de diálogo para la rendición de cuentas tales como: mesas de trabajo, foros, reuniones, etc.</v>
      </c>
      <c r="E23" s="75">
        <f>VLOOKUP(A23,AUTODIAGNÓSTICO!$A$9:$J$69,9,0)</f>
        <v>8</v>
      </c>
      <c r="F23" s="45" t="s">
        <v>234</v>
      </c>
      <c r="G23" s="45" t="s">
        <v>239</v>
      </c>
      <c r="H23" s="45" t="s">
        <v>240</v>
      </c>
      <c r="I23" s="45" t="s">
        <v>241</v>
      </c>
      <c r="J23" s="45" t="s">
        <v>242</v>
      </c>
      <c r="K23" s="46">
        <v>44603</v>
      </c>
      <c r="L23" s="46">
        <v>44895</v>
      </c>
    </row>
    <row r="24" spans="1:12" ht="150" x14ac:dyDescent="0.25">
      <c r="A24" s="47">
        <v>9</v>
      </c>
      <c r="B24" s="48" t="str">
        <f>VLOOKUP(A24,AUTODIAGNÓSTICO!$A$9:$J$69,3,0)</f>
        <v>PLANEAR</v>
      </c>
      <c r="C24" s="48" t="str">
        <f>VLOOKUP(A24,AUTODIAGNÓSTICO!A17:J77,6,0)</f>
        <v>Construir la estrategia de rendición de cuentas
 Paso 1. 
Identificación de los espacios de diálogo en los que la entidad rendirá cuentas</v>
      </c>
      <c r="D24" s="48" t="str">
        <f>VLOOKUP(A24,AUTODIAGNÓSTICO!A17:J77,8,0)</f>
        <v>Definir, de acuerdo  al diagnóstico y la priorización de programas, proyectos y servicios, los espacios de diálogo de rendición de cel establecimeitno educativo durante la vigencia.</v>
      </c>
      <c r="E24" s="75">
        <f>VLOOKUP(A24,AUTODIAGNÓSTICO!$A$9:$J$69,9,0)</f>
        <v>8</v>
      </c>
      <c r="F24" s="45" t="s">
        <v>243</v>
      </c>
      <c r="G24" s="45" t="s">
        <v>244</v>
      </c>
      <c r="H24" s="45" t="s">
        <v>247</v>
      </c>
      <c r="I24" s="45" t="s">
        <v>245</v>
      </c>
      <c r="J24" s="45" t="s">
        <v>246</v>
      </c>
      <c r="K24" s="46">
        <v>44627</v>
      </c>
      <c r="L24" s="46">
        <v>44651</v>
      </c>
    </row>
    <row r="25" spans="1:12" ht="150" x14ac:dyDescent="0.25">
      <c r="A25" s="47">
        <v>10</v>
      </c>
      <c r="B25" s="48" t="str">
        <f>VLOOKUP(A25,AUTODIAGNÓSTICO!$A$9:$J$69,3,0)</f>
        <v>PLANEAR</v>
      </c>
      <c r="C25" s="48" t="str">
        <f>VLOOKUP(A25,AUTODIAGNÓSTICO!A18:J78,6,0)</f>
        <v>Construir la estrategia de rendición de cuentas
 Paso 1. 
Identificación de los espacios de diálogo en los que la entidad rendirá cuentas</v>
      </c>
      <c r="D25" s="48"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5">
        <f>VLOOKUP(A25,AUTODIAGNÓSTICO!$A$9:$J$69,9,0)</f>
        <v>9</v>
      </c>
      <c r="F25" s="45"/>
      <c r="G25" s="45"/>
      <c r="H25" s="45"/>
      <c r="I25" s="45"/>
      <c r="J25" s="45"/>
      <c r="K25" s="46"/>
      <c r="L25" s="46"/>
    </row>
    <row r="26" spans="1:12" ht="150" x14ac:dyDescent="0.25">
      <c r="A26" s="47">
        <v>11</v>
      </c>
      <c r="B26" s="48" t="str">
        <f>VLOOKUP(A26,AUTODIAGNÓSTICO!$A$9:$J$69,3,0)</f>
        <v>PLANEAR</v>
      </c>
      <c r="C26" s="48" t="str">
        <f>VLOOKUP(A26,AUTODIAGNÓSTICO!A19:J79,6,0)</f>
        <v>Construir la estrategia de rendición de cuentas
 Paso 1. 
Identificación de los espacios de diálogo en los que la entidad rendirá cuentas</v>
      </c>
      <c r="D26" s="48" t="str">
        <f>VLOOKUP(A26,AUTODIAGNÓSTICO!A19:J79,8,0)</f>
        <v xml:space="preserve">Clasificar los interlocutores que convocará a los espacios de diálogo para la rendición de cuentas, e identificar si están incluidos en al menos una de las actividades e instancias ya identificadas. </v>
      </c>
      <c r="E26" s="75">
        <f>VLOOKUP(A26,AUTODIAGNÓSTICO!$A$9:$J$69,9,0)</f>
        <v>9</v>
      </c>
      <c r="F26" s="45"/>
      <c r="G26" s="45"/>
      <c r="H26" s="45"/>
      <c r="I26" s="45"/>
      <c r="J26" s="45"/>
      <c r="K26" s="46"/>
      <c r="L26" s="46"/>
    </row>
    <row r="27" spans="1:12" ht="150" x14ac:dyDescent="0.25">
      <c r="A27" s="47">
        <v>12</v>
      </c>
      <c r="B27" s="48" t="str">
        <f>VLOOKUP(A27,AUTODIAGNÓSTICO!$A$9:$J$69,3,0)</f>
        <v>PLANEAR</v>
      </c>
      <c r="C27" s="48" t="str">
        <f>VLOOKUP(A27,AUTODIAGNÓSTICO!A20:J80,6,0)</f>
        <v>Construir la estrategia de rendición de cuentas
 Paso 1. 
Identificación de los espacios de diálogo en los que la entidad rendirá cuentas</v>
      </c>
      <c r="D27" s="48" t="str">
        <f>VLOOKUP(A27,AUTODIAGNÓSTICO!A20:J80,8,0)</f>
        <v>Formular los objetivos, metas e indicadores de la estrategia de rendición de cuentas.</v>
      </c>
      <c r="E27" s="75">
        <f>VLOOKUP(A27,AUTODIAGNÓSTICO!$A$9:$J$69,9,0)</f>
        <v>10</v>
      </c>
      <c r="F27" s="45"/>
      <c r="G27" s="45"/>
      <c r="H27" s="45"/>
      <c r="I27" s="45"/>
      <c r="J27" s="45"/>
      <c r="K27" s="46"/>
      <c r="L27" s="46"/>
    </row>
    <row r="28" spans="1:12" ht="165" x14ac:dyDescent="0.25">
      <c r="A28" s="47">
        <v>13</v>
      </c>
      <c r="B28" s="48" t="str">
        <f>VLOOKUP(A28,AUTODIAGNÓSTICO!$A$9:$J$69,3,0)</f>
        <v>PLANEAR</v>
      </c>
      <c r="C28" s="48" t="str">
        <f>VLOOKUP(A28,AUTODIAGNÓSTICO!A21:J81,6,0)</f>
        <v>Construir la estrategia de rendición de cuentas 
 Paso 2. 
Definir la estrategia para implementar el ejercicio de rendición de cuentas</v>
      </c>
      <c r="D28" s="48" t="str">
        <f>VLOOKUP(A28,AUTODIAGNÓSTICO!A21:J81,8,0)</f>
        <v>Definir las actividades necesarias para el desarrollo de cada una de las etapas de la estrategia de las rendición de cuentas.</v>
      </c>
      <c r="E28" s="75">
        <f>VLOOKUP(A28,AUTODIAGNÓSTICO!$A$9:$J$69,9,0)</f>
        <v>10</v>
      </c>
      <c r="F28" s="45"/>
      <c r="G28" s="45"/>
      <c r="H28" s="45"/>
      <c r="I28" s="45"/>
      <c r="J28" s="45"/>
      <c r="K28" s="46"/>
      <c r="L28" s="46"/>
    </row>
    <row r="29" spans="1:12" ht="165" x14ac:dyDescent="0.25">
      <c r="A29" s="47">
        <v>14</v>
      </c>
      <c r="B29" s="48" t="str">
        <f>VLOOKUP(A29,AUTODIAGNÓSTICO!$A$9:$J$69,3,0)</f>
        <v>PLANEAR</v>
      </c>
      <c r="C29" s="48" t="str">
        <f>VLOOKUP(A29,AUTODIAGNÓSTICO!A22:J82,6,0)</f>
        <v>Construir la estrategia de rendición de cuentas 
 Paso 2. 
Definir la estrategia para implementar el ejercicio de rendición de cuentas</v>
      </c>
      <c r="D29" s="48" t="str">
        <f>VLOOKUP(A29,AUTODIAGNÓSTICO!A22:J82,8,0)</f>
        <v>Definir el presupuesto asociado a las actividades que se implementarán en el establecimiento educativo para llevar a cabo los ejercicios de rendición de cuentas.</v>
      </c>
      <c r="E29" s="75">
        <f>VLOOKUP(A29,AUTODIAGNÓSTICO!$A$9:$J$69,9,0)</f>
        <v>10</v>
      </c>
      <c r="F29" s="45"/>
      <c r="G29" s="45"/>
      <c r="H29" s="45"/>
      <c r="I29" s="45"/>
      <c r="J29" s="45"/>
      <c r="K29" s="46"/>
      <c r="L29" s="46"/>
    </row>
    <row r="30" spans="1:12" ht="165" x14ac:dyDescent="0.25">
      <c r="A30" s="47">
        <v>15</v>
      </c>
      <c r="B30" s="48" t="str">
        <f>VLOOKUP(A30,AUTODIAGNÓSTICO!$A$9:$J$69,3,0)</f>
        <v>PLANEAR</v>
      </c>
      <c r="C30" s="48" t="str">
        <f>VLOOKUP(A30,AUTODIAGNÓSTICO!A23:J83,6,0)</f>
        <v>Construir la estrategia de rendición de cuentas 
 Paso 2. 
Definir la estrategia para implementar el ejercicio de rendición de cuentas</v>
      </c>
      <c r="D30" s="48"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5">
        <f>VLOOKUP(A30,AUTODIAGNÓSTICO!$A$9:$J$69,9,0)</f>
        <v>9</v>
      </c>
      <c r="F30" s="45"/>
      <c r="G30" s="45"/>
      <c r="H30" s="45"/>
      <c r="I30" s="45"/>
      <c r="J30" s="45"/>
      <c r="K30" s="46"/>
      <c r="L30" s="46"/>
    </row>
    <row r="31" spans="1:12" ht="165" x14ac:dyDescent="0.25">
      <c r="A31" s="47">
        <v>16</v>
      </c>
      <c r="B31" s="48" t="str">
        <f>VLOOKUP(A31,AUTODIAGNÓSTICO!$A$9:$J$69,3,0)</f>
        <v>PLANEAR</v>
      </c>
      <c r="C31" s="48" t="str">
        <f>VLOOKUP(A31,AUTODIAGNÓSTICO!A24:J84,6,0)</f>
        <v>Construir la estrategia de rendición de cuentas 
 Paso 2. 
Definir la estrategia para implementar el ejercicio de rendición de cuentas</v>
      </c>
      <c r="D31" s="48" t="str">
        <f>VLOOKUP(A31,AUTODIAGNÓSTICO!A24:J84,8,0)</f>
        <v>Establecer los canales y mecanismos virtuales que complementarán las acciones de diálogo definidas para temas específicos y para los temas generales.</v>
      </c>
      <c r="E31" s="75">
        <f>VLOOKUP(A31,AUTODIAGNÓSTICO!$A$9:$J$69,9,0)</f>
        <v>9</v>
      </c>
      <c r="F31" s="45"/>
      <c r="G31" s="45"/>
      <c r="H31" s="45"/>
      <c r="I31" s="45"/>
      <c r="J31" s="45"/>
      <c r="K31" s="46"/>
      <c r="L31" s="46"/>
    </row>
    <row r="32" spans="1:12" ht="165" x14ac:dyDescent="0.25">
      <c r="A32" s="47">
        <v>17</v>
      </c>
      <c r="B32" s="48" t="str">
        <f>VLOOKUP(A32,AUTODIAGNÓSTICO!$A$9:$J$69,3,0)</f>
        <v>PLANEAR</v>
      </c>
      <c r="C32" s="48" t="str">
        <f>VLOOKUP(A32,AUTODIAGNÓSTICO!A25:J85,6,0)</f>
        <v>Construir la estrategia de rendición de cuentas 
 Paso 2. 
Definir la estrategia para implementar el ejercicio de rendición de cuentas</v>
      </c>
      <c r="D32" s="48" t="str">
        <f>VLOOKUP(A32,AUTODIAGNÓSTICO!A25:J85,8,0)</f>
        <v>Definir los roles y responsabilidades de las diferentes áreas del establecimietno educativo, en materia de rendición de cuentas</v>
      </c>
      <c r="E32" s="75">
        <f>VLOOKUP(A32,AUTODIAGNÓSTICO!$A$9:$J$69,9,0)</f>
        <v>10</v>
      </c>
      <c r="F32" s="45"/>
      <c r="G32" s="45"/>
      <c r="H32" s="45"/>
      <c r="I32" s="45"/>
      <c r="J32" s="45"/>
      <c r="K32" s="46"/>
      <c r="L32" s="46"/>
    </row>
    <row r="33" spans="1:12" ht="165" x14ac:dyDescent="0.25">
      <c r="A33" s="47">
        <v>18</v>
      </c>
      <c r="B33" s="48" t="str">
        <f>VLOOKUP(A33,AUTODIAGNÓSTICO!$A$9:$J$69,3,0)</f>
        <v>PLANEAR</v>
      </c>
      <c r="C33" s="48" t="str">
        <f>VLOOKUP(A33,AUTODIAGNÓSTICO!A26:J86,6,0)</f>
        <v>Construir la estrategia de rendición de cuentas 
 Paso 2. 
Definir la estrategia para implementar el ejercicio de rendición de cuentas</v>
      </c>
      <c r="D33" s="48" t="str">
        <f>VLOOKUP(A33,AUTODIAGNÓSTICO!A26:J86,8,0)</f>
        <v>Definir el componente de comunicaciones para la estrategia de rendición de cuentas.</v>
      </c>
      <c r="E33" s="75">
        <f>VLOOKUP(A33,AUTODIAGNÓSTICO!$A$9:$J$69,9,0)</f>
        <v>10</v>
      </c>
      <c r="F33" s="45"/>
      <c r="G33" s="45"/>
      <c r="H33" s="45"/>
      <c r="I33" s="45"/>
      <c r="J33" s="45"/>
      <c r="K33" s="46"/>
      <c r="L33" s="46"/>
    </row>
    <row r="34" spans="1:12" ht="165" x14ac:dyDescent="0.25">
      <c r="A34" s="47">
        <v>19</v>
      </c>
      <c r="B34" s="48" t="str">
        <f>VLOOKUP(A34,AUTODIAGNÓSTICO!$A$9:$J$69,3,0)</f>
        <v>PLANEAR</v>
      </c>
      <c r="C34" s="48" t="str">
        <f>VLOOKUP(A34,AUTODIAGNÓSTICO!A27:J87,6,0)</f>
        <v>Construir la estrategia de rendición de cuentas 
 Paso 2. 
Definir la estrategia para implementar el ejercicio de rendición de cuentas</v>
      </c>
      <c r="D34" s="48"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5">
        <f>VLOOKUP(A34,AUTODIAGNÓSTICO!$A$9:$J$69,9,0)</f>
        <v>10</v>
      </c>
      <c r="F34" s="45"/>
      <c r="G34" s="45"/>
      <c r="H34" s="45"/>
      <c r="I34" s="45"/>
      <c r="J34" s="45"/>
      <c r="K34" s="46"/>
      <c r="L34" s="46"/>
    </row>
    <row r="35" spans="1:12" ht="105" x14ac:dyDescent="0.25">
      <c r="A35" s="47">
        <v>20</v>
      </c>
      <c r="B35" s="48" t="str">
        <f>VLOOKUP(A35,AUTODIAGNÓSTICO!$A$9:$J$69,3,0)</f>
        <v>EJECUTAR</v>
      </c>
      <c r="C35" s="48" t="str">
        <f>VLOOKUP(A35,AUTODIAGNÓSTICO!A28:J88,6,0)</f>
        <v xml:space="preserve">Generación y análisis de la información para el diálogo en la rendición de cuentas en lenguaje claro </v>
      </c>
      <c r="D35" s="48" t="str">
        <f>VLOOKUP(A35,AUTODIAGNÓSTICO!A28:J88,8,0)</f>
        <v>Preparar la información de carácter presupuestal, verificando la calidad de la misma.</v>
      </c>
      <c r="E35" s="75">
        <f>VLOOKUP(A35,AUTODIAGNÓSTICO!$A$9:$J$69,9,0)</f>
        <v>10</v>
      </c>
      <c r="F35" s="45"/>
      <c r="G35" s="45"/>
      <c r="H35" s="45"/>
      <c r="I35" s="45"/>
      <c r="J35" s="45"/>
      <c r="K35" s="46"/>
      <c r="L35" s="46"/>
    </row>
    <row r="36" spans="1:12" ht="105" x14ac:dyDescent="0.25">
      <c r="A36" s="47">
        <v>21</v>
      </c>
      <c r="B36" s="48" t="str">
        <f>VLOOKUP(A36,AUTODIAGNÓSTICO!$A$9:$J$69,3,0)</f>
        <v>EJECUTAR</v>
      </c>
      <c r="C36" s="48" t="str">
        <f>VLOOKUP(A36,AUTODIAGNÓSTICO!A29:J89,6,0)</f>
        <v xml:space="preserve">Generación y análisis de la información para el diálogo en la rendición de cuentas en lenguaje claro </v>
      </c>
      <c r="D36" s="48" t="str">
        <f>VLOOKUP(A36,AUTODIAGNÓSTICO!A29:J89,8,0)</f>
        <v>Preparar la información con base en los temas de interés priorizados por la comunidad educativa en la consulta realizada.</v>
      </c>
      <c r="E36" s="75">
        <f>VLOOKUP(A36,AUTODIAGNÓSTICO!$A$9:$J$69,9,0)</f>
        <v>10</v>
      </c>
      <c r="F36" s="45"/>
      <c r="G36" s="45"/>
      <c r="H36" s="45"/>
      <c r="I36" s="45"/>
      <c r="J36" s="45"/>
      <c r="K36" s="46"/>
      <c r="L36" s="46"/>
    </row>
    <row r="37" spans="1:12" ht="105" x14ac:dyDescent="0.25">
      <c r="A37" s="47">
        <v>22</v>
      </c>
      <c r="B37" s="48" t="str">
        <f>VLOOKUP(A37,AUTODIAGNÓSTICO!$A$9:$J$69,3,0)</f>
        <v>EJECUTAR</v>
      </c>
      <c r="C37" s="48" t="str">
        <f>VLOOKUP(A37,AUTODIAGNÓSTICO!A30:J90,6,0)</f>
        <v xml:space="preserve">Generación y análisis de la información para el diálogo en la rendición de cuentas en lenguaje claro </v>
      </c>
      <c r="D37" s="48" t="str">
        <f>VLOOKUP(A37,AUTODIAGNÓSTICO!A30:J90,8,0)</f>
        <v>Preparar la información sobre el cumplimiento de metas plan de mejoramiento institucional (PMI), con sus respectivos indicadores, verificando la calidad de la misma .</v>
      </c>
      <c r="E37" s="75">
        <f>VLOOKUP(A37,AUTODIAGNÓSTICO!$A$9:$J$69,9,0)</f>
        <v>10</v>
      </c>
      <c r="F37" s="45"/>
      <c r="G37" s="45"/>
      <c r="H37" s="45"/>
      <c r="I37" s="45"/>
      <c r="J37" s="45"/>
      <c r="K37" s="46"/>
      <c r="L37" s="46"/>
    </row>
    <row r="38" spans="1:12" ht="105" x14ac:dyDescent="0.25">
      <c r="A38" s="47">
        <v>23</v>
      </c>
      <c r="B38" s="48" t="str">
        <f>VLOOKUP(A38,AUTODIAGNÓSTICO!$A$9:$J$69,3,0)</f>
        <v>EJECUTAR</v>
      </c>
      <c r="C38" s="48" t="str">
        <f>VLOOKUP(A38,AUTODIAGNÓSTICO!A31:J91,6,0)</f>
        <v xml:space="preserve">Generación y análisis de la información para el diálogo en la rendición de cuentas en lenguaje claro </v>
      </c>
      <c r="D38" s="48" t="str">
        <f>VLOOKUP(A38,AUTODIAGNÓSTICO!A31:J91,8,0)</f>
        <v>Preparar la información sobre las áreas de gestión  (Informes, Metas e Indicadores, verificando la calidad de la misma.</v>
      </c>
      <c r="E38" s="75">
        <f>VLOOKUP(A38,AUTODIAGNÓSTICO!$A$9:$J$69,9,0)</f>
        <v>10</v>
      </c>
      <c r="F38" s="45"/>
      <c r="G38" s="45"/>
      <c r="H38" s="45"/>
      <c r="I38" s="45"/>
      <c r="J38" s="45"/>
      <c r="K38" s="46"/>
      <c r="L38" s="46"/>
    </row>
    <row r="39" spans="1:12" ht="105" x14ac:dyDescent="0.25">
      <c r="A39" s="47">
        <v>24</v>
      </c>
      <c r="B39" s="48" t="str">
        <f>VLOOKUP(A39,AUTODIAGNÓSTICO!$A$9:$J$69,3,0)</f>
        <v>EJECUTAR</v>
      </c>
      <c r="C39" s="48" t="str">
        <f>VLOOKUP(A39,AUTODIAGNÓSTICO!A32:J92,6,0)</f>
        <v xml:space="preserve">Generación y análisis de la información para el diálogo en la rendición de cuentas en lenguaje claro </v>
      </c>
      <c r="D39" s="48" t="str">
        <f>VLOOKUP(A39,AUTODIAGNÓSTICO!A32:J92,8,0)</f>
        <v>Preparar la información sobre contratación (Procesos Contractuales y Gestión contractual) verificando la calidad de la misma y a los beneficiados.</v>
      </c>
      <c r="E39" s="75">
        <f>VLOOKUP(A39,AUTODIAGNÓSTICO!$A$9:$J$69,9,0)</f>
        <v>10</v>
      </c>
      <c r="F39" s="45"/>
      <c r="G39" s="45"/>
      <c r="H39" s="45"/>
      <c r="I39" s="45"/>
      <c r="J39" s="45"/>
      <c r="K39" s="46"/>
      <c r="L39" s="46"/>
    </row>
    <row r="40" spans="1:12" ht="105" x14ac:dyDescent="0.25">
      <c r="A40" s="47">
        <v>25</v>
      </c>
      <c r="B40" s="48" t="str">
        <f>VLOOKUP(A40,AUTODIAGNÓSTICO!$A$9:$J$69,3,0)</f>
        <v>EJECUTAR</v>
      </c>
      <c r="C40" s="48" t="str">
        <f>VLOOKUP(A40,AUTODIAGNÓSTICO!A33:J93,6,0)</f>
        <v xml:space="preserve">Generación y análisis de la información para el diálogo en la rendición de cuentas en lenguaje claro </v>
      </c>
      <c r="D40" s="48" t="str">
        <f>VLOOKUP(A40,AUTODIAGNÓSTICO!A33:J93,8,0)</f>
        <v>Preparar la información sobre acciones de mejoramiento de la entidad (Planes de mejora) asociados a la gestión realizada, verificando la calidad de la misma.</v>
      </c>
      <c r="E40" s="75">
        <f>VLOOKUP(A40,AUTODIAGNÓSTICO!$A$9:$J$69,9,0)</f>
        <v>10</v>
      </c>
      <c r="F40" s="45"/>
      <c r="G40" s="45"/>
      <c r="H40" s="45"/>
      <c r="I40" s="45"/>
      <c r="J40" s="45"/>
      <c r="K40" s="46"/>
      <c r="L40" s="46"/>
    </row>
    <row r="41" spans="1:12" ht="105" x14ac:dyDescent="0.25">
      <c r="A41" s="47">
        <v>26</v>
      </c>
      <c r="B41" s="48" t="str">
        <f>VLOOKUP(A41,AUTODIAGNÓSTICO!$A$9:$J$69,3,0)</f>
        <v>EJECUTAR</v>
      </c>
      <c r="C41" s="48" t="str">
        <f>VLOOKUP(A41,AUTODIAGNÓSTICO!A34:J94,6,0)</f>
        <v xml:space="preserve">Generación y análisis de la información para el diálogo en la rendición de cuentas en lenguaje claro </v>
      </c>
      <c r="D41" s="48" t="str">
        <f>VLOOKUP(A41,AUTODIAGNÓSTICO!A34:J94,8,0)</f>
        <v>Preparar la información sobre la gestión realizada frente a los temas recurrentes de las peticiones, quejas, reclamos o denuncias recibidas por el establecimiento educativo.</v>
      </c>
      <c r="E41" s="75">
        <f>VLOOKUP(A41,AUTODIAGNÓSTICO!$A$9:$J$69,9,0)</f>
        <v>10</v>
      </c>
      <c r="F41" s="45"/>
      <c r="G41" s="45"/>
      <c r="H41" s="45"/>
      <c r="I41" s="45"/>
      <c r="J41" s="45"/>
      <c r="K41" s="46"/>
      <c r="L41" s="46"/>
    </row>
    <row r="42" spans="1:12" ht="90" x14ac:dyDescent="0.25">
      <c r="A42" s="47">
        <v>27</v>
      </c>
      <c r="B42" s="48" t="str">
        <f>VLOOKUP(A42,AUTODIAGNÓSTICO!$A$9:$J$69,3,0)</f>
        <v>EJECUTAR</v>
      </c>
      <c r="C42" s="48" t="str">
        <f>VLOOKUP(A42,AUTODIAGNÓSTICO!A35:J95,6,0)</f>
        <v xml:space="preserve">Publicación de la información 
 a través de los diferentes canales de comunicación </v>
      </c>
      <c r="D42" s="48" t="str">
        <f>VLOOKUP(A42,AUTODIAGNÓSTICO!A35:J95,8,0)</f>
        <v>Actualizar la información en la plataforma enjambre.</v>
      </c>
      <c r="E42" s="75">
        <f>VLOOKUP(A42,AUTODIAGNÓSTICO!$A$9:$J$69,9,0)</f>
        <v>10</v>
      </c>
      <c r="F42" s="45"/>
      <c r="G42" s="45"/>
      <c r="H42" s="45"/>
      <c r="I42" s="45"/>
      <c r="J42" s="45"/>
      <c r="K42" s="46"/>
      <c r="L42" s="46"/>
    </row>
    <row r="43" spans="1:12" ht="105" x14ac:dyDescent="0.25">
      <c r="A43" s="47">
        <v>28</v>
      </c>
      <c r="B43" s="48" t="str">
        <f>VLOOKUP(A43,AUTODIAGNÓSTICO!$A$9:$J$69,3,0)</f>
        <v>EJECUTAR</v>
      </c>
      <c r="C43" s="48" t="str">
        <f>VLOOKUP(A43,AUTODIAGNÓSTICO!A36:J96,6,0)</f>
        <v xml:space="preserve">Publicación de la información 
 a través de los diferentes canales de comunicación </v>
      </c>
      <c r="D43" s="48" t="str">
        <f>VLOOKUP(A43,AUTODIAGNÓSTICO!A36:J96,8,0)</f>
        <v xml:space="preserve">Actualizar los canales de comunicación diferentes a la página web, con la información preparada por la entidad, atendiendo a lo estipulado en el cronograma elaborado anteriormente. </v>
      </c>
      <c r="E43" s="75">
        <f>VLOOKUP(A43,AUTODIAGNÓSTICO!$A$9:$J$69,9,0)</f>
        <v>10</v>
      </c>
      <c r="F43" s="45"/>
      <c r="G43" s="45"/>
      <c r="H43" s="45"/>
      <c r="I43" s="45"/>
      <c r="J43" s="45"/>
      <c r="K43" s="46"/>
      <c r="L43" s="46"/>
    </row>
    <row r="44" spans="1:12" ht="90" x14ac:dyDescent="0.25">
      <c r="A44" s="47">
        <v>29</v>
      </c>
      <c r="B44" s="48" t="str">
        <f>VLOOKUP(A44,AUTODIAGNÓSTICO!$A$9:$J$69,3,0)</f>
        <v>EJECUTAR</v>
      </c>
      <c r="C44" s="48" t="str">
        <f>VLOOKUP(A44,AUTODIAGNÓSTICO!A37:J97,6,0)</f>
        <v xml:space="preserve">Publicación de la información 
 a través de los diferentes canales de comunicación </v>
      </c>
      <c r="D44" s="48" t="str">
        <f>VLOOKUP(A44,AUTODIAGNÓSTICO!A37:J97,8,0)</f>
        <v>Realizar difusión masiva de los informes de rendición de cuentas, en espacios tales como: medios impresos; emisoras locales etc.</v>
      </c>
      <c r="E44" s="75">
        <f>VLOOKUP(A44,AUTODIAGNÓSTICO!$A$9:$J$69,9,0)</f>
        <v>10</v>
      </c>
      <c r="F44" s="45"/>
      <c r="G44" s="45"/>
      <c r="H44" s="45"/>
      <c r="I44" s="45"/>
      <c r="J44" s="45"/>
      <c r="K44" s="46"/>
      <c r="L44" s="46"/>
    </row>
    <row r="45" spans="1:12" ht="60" x14ac:dyDescent="0.25">
      <c r="A45" s="47">
        <v>30</v>
      </c>
      <c r="B45" s="48" t="str">
        <f>VLOOKUP(A45,AUTODIAGNÓSTICO!$A$9:$J$69,3,0)</f>
        <v>EJECUTAR</v>
      </c>
      <c r="C45" s="48" t="str">
        <f>VLOOKUP(A45,AUTODIAGNÓSTICO!A38:J98,6,0)</f>
        <v>Preparar los espacios de diálogo</v>
      </c>
      <c r="D45" s="48" t="str">
        <f>VLOOKUP(A45,AUTODIAGNÓSTICO!A38:J98,8,0)</f>
        <v xml:space="preserve">Identificar si en los ejercicios de rendición de cuentas de la vigencia anterior, involucró a todos los grupos de valor . </v>
      </c>
      <c r="E45" s="75">
        <f>VLOOKUP(A45,AUTODIAGNÓSTICO!$A$9:$J$69,9,0)</f>
        <v>9</v>
      </c>
      <c r="F45" s="45"/>
      <c r="G45" s="45"/>
      <c r="H45" s="45"/>
      <c r="I45" s="45"/>
      <c r="J45" s="45"/>
      <c r="K45" s="46"/>
      <c r="L45" s="46"/>
    </row>
    <row r="46" spans="1:12" ht="45" x14ac:dyDescent="0.25">
      <c r="A46" s="47">
        <v>31</v>
      </c>
      <c r="B46" s="48" t="str">
        <f>VLOOKUP(A46,AUTODIAGNÓSTICO!$A$9:$J$69,3,0)</f>
        <v>EJECUTAR</v>
      </c>
      <c r="C46" s="48" t="str">
        <f>VLOOKUP(A46,AUTODIAGNÓSTICO!A39:J99,6,0)</f>
        <v>Preparar los espacios de diálogo</v>
      </c>
      <c r="D46" s="48" t="str">
        <f>VLOOKUP(A46,AUTODIAGNÓSTICO!A39:J99,8,0)</f>
        <v>Definir y organizar los espacios de diálogo de acuerdo a los grupos de interés y temas priorizados.</v>
      </c>
      <c r="E46" s="75">
        <f>VLOOKUP(A46,AUTODIAGNÓSTICO!$A$9:$J$69,9,0)</f>
        <v>10</v>
      </c>
      <c r="F46" s="45"/>
      <c r="G46" s="45"/>
      <c r="H46" s="45"/>
      <c r="I46" s="45"/>
      <c r="J46" s="45"/>
      <c r="K46" s="46"/>
      <c r="L46" s="46"/>
    </row>
    <row r="47" spans="1:12" ht="90" x14ac:dyDescent="0.25">
      <c r="A47" s="47">
        <v>32</v>
      </c>
      <c r="B47" s="48" t="str">
        <f>VLOOKUP(A47,AUTODIAGNÓSTICO!$A$9:$J$69,3,0)</f>
        <v>EJECUTAR</v>
      </c>
      <c r="C47" s="48" t="str">
        <f>VLOOKUP(A47,AUTODIAGNÓSTICO!A40:J100,6,0)</f>
        <v>Preparar los espacios de diálogo</v>
      </c>
      <c r="D47" s="48" t="str">
        <f>VLOOKUP(A47,AUTODIAGNÓSTICO!A40:J100,8,0)</f>
        <v xml:space="preserve">Definir la metodología que empleará el establecimiento educativo en los espacios de diálogo definidos previamente, para ejecutar la estrategia de rendición de cuentas </v>
      </c>
      <c r="E47" s="75">
        <f>VLOOKUP(A47,AUTODIAGNÓSTICO!$A$9:$J$69,9,0)</f>
        <v>10</v>
      </c>
      <c r="F47" s="45"/>
      <c r="G47" s="45"/>
      <c r="H47" s="45"/>
      <c r="I47" s="45"/>
      <c r="J47" s="45"/>
      <c r="K47" s="46"/>
      <c r="L47" s="46"/>
    </row>
    <row r="48" spans="1:12" ht="135" x14ac:dyDescent="0.25">
      <c r="A48" s="47">
        <v>33</v>
      </c>
      <c r="B48" s="48" t="str">
        <f>VLOOKUP(A48,AUTODIAGNÓSTICO!$A$9:$J$69,3,0)</f>
        <v>EJECUTAR</v>
      </c>
      <c r="C48" s="48" t="str">
        <f>VLOOKUP(A48,AUTODIAGNÓSTICO!A41:J101,6,0)</f>
        <v>Convocar a los ciudadanos y grupos de interés para participar en los espacios de diálogo para la rendición de cuentas</v>
      </c>
      <c r="D48" s="48"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5">
        <f>VLOOKUP(A48,AUTODIAGNÓSTICO!$A$9:$J$69,9,0)</f>
        <v>10</v>
      </c>
      <c r="F48" s="45"/>
      <c r="G48" s="45"/>
      <c r="H48" s="45"/>
      <c r="I48" s="45"/>
      <c r="J48" s="45"/>
      <c r="K48" s="46"/>
      <c r="L48" s="46"/>
    </row>
    <row r="49" spans="1:12" ht="135" x14ac:dyDescent="0.25">
      <c r="A49" s="47">
        <v>34</v>
      </c>
      <c r="B49" s="48" t="str">
        <f>VLOOKUP(A49,AUTODIAGNÓSTICO!$A$9:$J$69,3,0)</f>
        <v>EJECUTAR</v>
      </c>
      <c r="C49" s="48" t="str">
        <f>VLOOKUP(A49,AUTODIAGNÓSTICO!A42:J102,6,0)</f>
        <v>Convocar a los ciudadanos y grupos de interés para participar en los espacios de diálogo para la rendición de cuentas</v>
      </c>
      <c r="D49" s="48" t="str">
        <f>VLOOKUP(A49,AUTODIAGNÓSTICO!A42:J102,8,0)</f>
        <v>Realizar reuniones preparatorias y acciones de capacitación con líderes de área de gestión y docentes para formular  y ejecutar mecanismos de convocatoria a los espacios de diálogo.</v>
      </c>
      <c r="E49" s="75">
        <f>VLOOKUP(A49,AUTODIAGNÓSTICO!$A$9:$J$69,9,0)</f>
        <v>10</v>
      </c>
      <c r="F49" s="45"/>
      <c r="G49" s="45"/>
      <c r="H49" s="45"/>
      <c r="I49" s="45"/>
      <c r="J49" s="45"/>
      <c r="K49" s="46"/>
      <c r="L49" s="46"/>
    </row>
    <row r="50" spans="1:12" ht="135" x14ac:dyDescent="0.25">
      <c r="A50" s="47">
        <v>35</v>
      </c>
      <c r="B50" s="48" t="str">
        <f>VLOOKUP(A50,AUTODIAGNÓSTICO!$A$9:$J$69,3,0)</f>
        <v>EJECUTAR</v>
      </c>
      <c r="C50" s="48" t="str">
        <f>VLOOKUP(A50,AUTODIAGNÓSTICO!A43:J103,6,0)</f>
        <v>Convocar a los ciudadanos y grupos de interés para participar en los espacios de diálogo para la rendición de cuentas</v>
      </c>
      <c r="D50" s="48"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5">
        <f>VLOOKUP(A50,AUTODIAGNÓSTICO!$A$9:$J$69,9,0)</f>
        <v>10</v>
      </c>
      <c r="F50" s="45"/>
      <c r="G50" s="45"/>
      <c r="H50" s="45"/>
      <c r="I50" s="45"/>
      <c r="J50" s="45"/>
      <c r="K50" s="46"/>
      <c r="L50" s="46"/>
    </row>
    <row r="51" spans="1:12" ht="60" x14ac:dyDescent="0.25">
      <c r="A51" s="47">
        <v>36</v>
      </c>
      <c r="B51" s="48" t="str">
        <f>VLOOKUP(A51,AUTODIAGNÓSTICO!$A$9:$J$69,3,0)</f>
        <v>EJECUTAR</v>
      </c>
      <c r="C51" s="48" t="str">
        <f>VLOOKUP(A51,AUTODIAGNÓSTICO!A44:J104,6,0)</f>
        <v>Realizar espacios de diálogo  de rendición de cuentas</v>
      </c>
      <c r="D51" s="48" t="str">
        <f>VLOOKUP(A51,AUTODIAGNÓSTICO!A44:J104,8,0)</f>
        <v>Efectuar la publición de la convocatoria y/o invitación a la rendición de cuentas con 30 días de anticipación.</v>
      </c>
      <c r="E51" s="75">
        <f>VLOOKUP(A51,AUTODIAGNÓSTICO!$A$9:$J$69,9,0)</f>
        <v>7</v>
      </c>
      <c r="F51" s="45" t="s">
        <v>253</v>
      </c>
      <c r="G51" s="45" t="s">
        <v>254</v>
      </c>
      <c r="H51" s="45" t="s">
        <v>255</v>
      </c>
      <c r="I51" s="45" t="s">
        <v>256</v>
      </c>
      <c r="J51" s="45" t="s">
        <v>257</v>
      </c>
      <c r="K51" s="46">
        <v>44837</v>
      </c>
      <c r="L51" s="46">
        <v>44862</v>
      </c>
    </row>
    <row r="52" spans="1:12" ht="105" x14ac:dyDescent="0.25">
      <c r="A52" s="47">
        <v>37</v>
      </c>
      <c r="B52" s="48" t="str">
        <f>VLOOKUP(A52,AUTODIAGNÓSTICO!$A$9:$J$69,3,0)</f>
        <v>EJECUTAR</v>
      </c>
      <c r="C52" s="48" t="str">
        <f>VLOOKUP(A52,AUTODIAGNÓSTICO!A45:J105,6,0)</f>
        <v>Realizar espacios de diálogo  de rendición de cuentas</v>
      </c>
      <c r="D52" s="48" t="str">
        <f>VLOOKUP(A52,AUTODIAGNÓSTICO!A45:J105,8,0)</f>
        <v>Asegurar el suministro y acceso de información de forma previa  a la comunidad eductiva, los ciudadanos y grupos de valor  convocados, con relación a los temas a tratar en los ejercicios de rendición de cuentas definidos.</v>
      </c>
      <c r="E52" s="75">
        <f>VLOOKUP(A52,AUTODIAGNÓSTICO!$A$9:$J$69,9,0)</f>
        <v>10</v>
      </c>
      <c r="F52" s="45"/>
      <c r="G52" s="45"/>
      <c r="H52" s="45"/>
      <c r="I52" s="45"/>
      <c r="J52" s="45"/>
      <c r="K52" s="46"/>
      <c r="L52" s="46"/>
    </row>
    <row r="53" spans="1:12" ht="90" x14ac:dyDescent="0.25">
      <c r="A53" s="47">
        <v>38</v>
      </c>
      <c r="B53" s="48" t="str">
        <f>VLOOKUP(A53,AUTODIAGNÓSTICO!$A$9:$J$69,3,0)</f>
        <v>EJECUTAR</v>
      </c>
      <c r="C53" s="48" t="str">
        <f>VLOOKUP(A53,AUTODIAGNÓSTICO!A46:J106,6,0)</f>
        <v>Realizar espacios de diálogo  de rendición de cuentas</v>
      </c>
      <c r="D53" s="48" t="str">
        <f>VLOOKUP(A53,AUTODIAGNÓSTICO!A46:J106,8,0)</f>
        <v>Implementar los canales y mecanismos virtuales que complementarán las acciones de diálogo definidas para la rendición de cuentas sobre temas específicos y para los temas generales.</v>
      </c>
      <c r="E53" s="75">
        <f>VLOOKUP(A53,AUTODIAGNÓSTICO!$A$9:$J$69,9,0)</f>
        <v>10</v>
      </c>
      <c r="F53" s="45"/>
      <c r="G53" s="45"/>
      <c r="H53" s="45"/>
      <c r="I53" s="45"/>
      <c r="J53" s="45"/>
      <c r="K53" s="46"/>
      <c r="L53" s="46"/>
    </row>
    <row r="54" spans="1:12" ht="120" x14ac:dyDescent="0.25">
      <c r="A54" s="47">
        <v>39</v>
      </c>
      <c r="B54" s="48" t="str">
        <f>VLOOKUP(A54,AUTODIAGNÓSTICO!$A$9:$J$69,3,0)</f>
        <v>EJECUTAR</v>
      </c>
      <c r="C54" s="48" t="str">
        <f>VLOOKUP(A54,AUTODIAGNÓSTICO!A47:J107,6,0)</f>
        <v>Realizar espacios de diálogo  de rendición de cuentas</v>
      </c>
      <c r="D54" s="48"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5">
        <f>VLOOKUP(A54,AUTODIAGNÓSTICO!$A$9:$J$69,9,0)</f>
        <v>10</v>
      </c>
      <c r="F54" s="45"/>
      <c r="G54" s="45"/>
      <c r="H54" s="45"/>
      <c r="I54" s="45"/>
      <c r="J54" s="45"/>
      <c r="K54" s="46"/>
      <c r="L54" s="46"/>
    </row>
    <row r="55" spans="1:12" ht="75" x14ac:dyDescent="0.25">
      <c r="A55" s="47">
        <v>40</v>
      </c>
      <c r="B55" s="48" t="str">
        <f>VLOOKUP(A55,AUTODIAGNÓSTICO!$A$9:$J$69,3,0)</f>
        <v>EJECUTAR</v>
      </c>
      <c r="C55" s="48" t="str">
        <f>VLOOKUP(A55,AUTODIAGNÓSTICO!A48:J108,6,0)</f>
        <v>Realizar espacios de diálogo  de rendición de cuentas</v>
      </c>
      <c r="D55" s="48" t="str">
        <f>VLOOKUP(A55,AUTODIAGNÓSTICO!A48:J108,8,0)</f>
        <v>Publicar el cronograma para la inscripción de propuestas por parte de la comunidad educativa, los ciudadanos y grupos de interés, 10 días antes del evento.</v>
      </c>
      <c r="E55" s="75">
        <f>VLOOKUP(A55,AUTODIAGNÓSTICO!$A$9:$J$69,9,0)</f>
        <v>10</v>
      </c>
      <c r="F55" s="45"/>
      <c r="G55" s="45"/>
      <c r="H55" s="45"/>
      <c r="I55" s="45"/>
      <c r="J55" s="45"/>
      <c r="K55" s="46"/>
      <c r="L55" s="46"/>
    </row>
    <row r="56" spans="1:12" ht="75" x14ac:dyDescent="0.25">
      <c r="A56" s="47">
        <v>41</v>
      </c>
      <c r="B56" s="48" t="str">
        <f>VLOOKUP(A56,AUTODIAGNÓSTICO!$A$9:$J$69,3,0)</f>
        <v>EJECUTAR</v>
      </c>
      <c r="C56" s="48" t="str">
        <f>VLOOKUP(A56,AUTODIAGNÓSTICO!A49:J109,6,0)</f>
        <v>Realizar espacios de diálogo  de rendición de cuentas</v>
      </c>
      <c r="D56" s="48" t="str">
        <f>VLOOKUP(A56,AUTODIAGNÓSTICO!A49:J109,8,0)</f>
        <v>Recibir y analizar las propuestas para abrir el espacio de participación por parte de la comunidad, los ciudadanos y grupos de interés</v>
      </c>
      <c r="E56" s="75">
        <f>VLOOKUP(A56,AUTODIAGNÓSTICO!$A$9:$J$69,9,0)</f>
        <v>10</v>
      </c>
      <c r="F56" s="45"/>
      <c r="G56" s="45"/>
      <c r="H56" s="45"/>
      <c r="I56" s="45"/>
      <c r="J56" s="45"/>
      <c r="K56" s="46"/>
      <c r="L56" s="46"/>
    </row>
    <row r="57" spans="1:12" ht="60" x14ac:dyDescent="0.25">
      <c r="A57" s="47">
        <v>42</v>
      </c>
      <c r="B57" s="48" t="str">
        <f>VLOOKUP(A57,AUTODIAGNÓSTICO!$A$9:$J$69,3,0)</f>
        <v>EJECUTAR</v>
      </c>
      <c r="C57" s="48" t="str">
        <f>VLOOKUP(A57,AUTODIAGNÓSTICO!A50:J110,6,0)</f>
        <v>Realizar espacios de diálogo  de rendición de cuentas</v>
      </c>
      <c r="D57" s="48" t="str">
        <f>VLOOKUP(A57,AUTODIAGNÓSTICO!A50:J110,8,0)</f>
        <v>Otorgar espacios de participación a la comunidad eductiva, los ciudadanos y grupos de interés</v>
      </c>
      <c r="E57" s="75">
        <f>VLOOKUP(A57,AUTODIAGNÓSTICO!$A$9:$J$69,9,0)</f>
        <v>10</v>
      </c>
      <c r="F57" s="45"/>
      <c r="G57" s="45"/>
      <c r="H57" s="45"/>
      <c r="I57" s="45"/>
      <c r="J57" s="45"/>
      <c r="K57" s="46"/>
      <c r="L57" s="46"/>
    </row>
    <row r="58" spans="1:12" ht="120" x14ac:dyDescent="0.25">
      <c r="A58" s="47">
        <v>43</v>
      </c>
      <c r="B58" s="48" t="str">
        <f>VLOOKUP(A58,AUTODIAGNÓSTICO!$A$9:$J$69,3,0)</f>
        <v>EJECUTAR</v>
      </c>
      <c r="C58" s="48" t="str">
        <f>VLOOKUP(A58,AUTODIAGNÓSTICO!A51:J111,6,0)</f>
        <v>Realizar espacios de diálogo  de rendición de cuentas</v>
      </c>
      <c r="D58" s="48"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5">
        <f>VLOOKUP(A58,AUTODIAGNÓSTICO!$A$9:$J$69,9,0)</f>
        <v>10</v>
      </c>
      <c r="F58" s="45"/>
      <c r="G58" s="45"/>
      <c r="H58" s="45"/>
      <c r="I58" s="45"/>
      <c r="J58" s="45"/>
      <c r="K58" s="46"/>
      <c r="L58" s="46"/>
    </row>
    <row r="59" spans="1:12" ht="60" x14ac:dyDescent="0.25">
      <c r="A59" s="47">
        <v>44</v>
      </c>
      <c r="B59" s="48" t="str">
        <f>VLOOKUP(A59,AUTODIAGNÓSTICO!$A$9:$J$69,3,0)</f>
        <v>EJECUTAR</v>
      </c>
      <c r="C59" s="48" t="str">
        <f>VLOOKUP(A59,AUTODIAGNÓSTICO!A52:J112,6,0)</f>
        <v>Realizar espacios de diálogo  de rendición de cuentas</v>
      </c>
      <c r="D59" s="48" t="str">
        <f>VLOOKUP(A59,AUTODIAGNÓSTICO!A52:J112,8,0)</f>
        <v>Registrar la asistencia de los participantes</v>
      </c>
      <c r="E59" s="75">
        <f>VLOOKUP(A59,AUTODIAGNÓSTICO!$A$9:$J$69,9,0)</f>
        <v>10</v>
      </c>
      <c r="F59" s="45"/>
      <c r="G59" s="45"/>
      <c r="H59" s="45"/>
      <c r="I59" s="45"/>
      <c r="J59" s="45"/>
      <c r="K59" s="46"/>
      <c r="L59" s="46"/>
    </row>
    <row r="60" spans="1:12" ht="60" x14ac:dyDescent="0.25">
      <c r="A60" s="47">
        <v>45</v>
      </c>
      <c r="B60" s="48" t="str">
        <f>VLOOKUP(A60,AUTODIAGNÓSTICO!$A$9:$J$69,3,0)</f>
        <v>EJECUTAR</v>
      </c>
      <c r="C60" s="48" t="str">
        <f>VLOOKUP(A60,AUTODIAGNÓSTICO!A53:J113,6,0)</f>
        <v>Realizar espacios de diálogo  de rendición de cuentas</v>
      </c>
      <c r="D60" s="48" t="str">
        <f>VLOOKUP(A60,AUTODIAGNÓSTICO!A53:J113,8,0)</f>
        <v xml:space="preserve">Diligenciar el formato interno de reporte de los resultados obtenidos en el ejercicio. </v>
      </c>
      <c r="E60" s="75">
        <f>VLOOKUP(A60,AUTODIAGNÓSTICO!$A$9:$J$69,9,0)</f>
        <v>10</v>
      </c>
      <c r="F60" s="45"/>
      <c r="G60" s="45"/>
      <c r="H60" s="45"/>
      <c r="I60" s="45"/>
      <c r="J60" s="45"/>
      <c r="K60" s="46"/>
      <c r="L60" s="46"/>
    </row>
    <row r="61" spans="1:12" ht="60" x14ac:dyDescent="0.25">
      <c r="A61" s="47">
        <v>46</v>
      </c>
      <c r="B61" s="48" t="str">
        <f>VLOOKUP(A61,AUTODIAGNÓSTICO!$A$9:$J$69,3,0)</f>
        <v>EJECUTAR</v>
      </c>
      <c r="C61" s="48" t="str">
        <f>VLOOKUP(A61,AUTODIAGNÓSTICO!A54:J114,6,0)</f>
        <v>Realizar espacios de diálogo  de rendición de cuentas</v>
      </c>
      <c r="D61" s="48" t="str">
        <f>VLOOKUP(A61,AUTODIAGNÓSTICO!A54:J114,8,0)</f>
        <v>Publicar el informe ejecutivo y las evidencias de la rendición de cuentas en la plataforma enjambre</v>
      </c>
      <c r="E61" s="75">
        <f>VLOOKUP(A61,AUTODIAGNÓSTICO!$A$9:$J$69,9,0)</f>
        <v>10</v>
      </c>
      <c r="F61" s="45"/>
      <c r="G61" s="45"/>
      <c r="H61" s="45"/>
      <c r="I61" s="45"/>
      <c r="J61" s="45"/>
      <c r="K61" s="46"/>
      <c r="L61" s="46"/>
    </row>
    <row r="62" spans="1:12" ht="120" x14ac:dyDescent="0.25">
      <c r="A62" s="47">
        <v>47</v>
      </c>
      <c r="B62" s="48" t="str">
        <f>VLOOKUP(A62,AUTODIAGNÓSTICO!$A$9:$J$69,3,0)</f>
        <v>EJECUTAR</v>
      </c>
      <c r="C62" s="48" t="str">
        <f>VLOOKUP(A62,AUTODIAGNÓSTICO!A55:J115,6,0)</f>
        <v>Realizar espacios de diálogo  de rendición de cuentas</v>
      </c>
      <c r="D62" s="48"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5">
        <f>VLOOKUP(A62,AUTODIAGNÓSTICO!$A$9:$J$69,9,0)</f>
        <v>10</v>
      </c>
      <c r="F62" s="45"/>
      <c r="G62" s="45"/>
      <c r="H62" s="45"/>
      <c r="I62" s="45"/>
      <c r="J62" s="45"/>
      <c r="K62" s="46"/>
      <c r="L62" s="46"/>
    </row>
    <row r="63" spans="1:12" ht="105" x14ac:dyDescent="0.25">
      <c r="A63" s="47">
        <v>48</v>
      </c>
      <c r="B63" s="48" t="str">
        <f>VLOOKUP(A63,AUTODIAGNÓSTICO!$A$9:$J$69,3,0)</f>
        <v>VERIFICAR</v>
      </c>
      <c r="C63" s="48" t="str">
        <f>VLOOKUP(A63,AUTODIAGNÓSTICO!A56:J116,6,0)</f>
        <v>Cuantificar el impacto de las acciones de rendición de cuentas para divulgarlos a la ciudadanía</v>
      </c>
      <c r="D63" s="48" t="str">
        <f>VLOOKUP(A63,AUTODIAGNÓSTICO!A56:J116,8,0)</f>
        <v>Aplicar la evaluación de la estrategia remdición de cuentas</v>
      </c>
      <c r="E63" s="75">
        <f>VLOOKUP(A63,AUTODIAGNÓSTICO!$A$9:$J$69,9,0)</f>
        <v>10</v>
      </c>
      <c r="F63" s="45"/>
      <c r="G63" s="45"/>
      <c r="H63" s="45"/>
      <c r="I63" s="45"/>
      <c r="J63" s="45"/>
      <c r="K63" s="46"/>
      <c r="L63" s="46"/>
    </row>
    <row r="64" spans="1:12" ht="105" x14ac:dyDescent="0.25">
      <c r="A64" s="47">
        <v>49</v>
      </c>
      <c r="B64" s="48" t="str">
        <f>VLOOKUP(A64,AUTODIAGNÓSTICO!$A$9:$J$69,3,0)</f>
        <v>VERIFICAR</v>
      </c>
      <c r="C64" s="48" t="str">
        <f>VLOOKUP(A64,AUTODIAGNÓSTICO!A57:J117,6,0)</f>
        <v>Cuantificar el impacto de las acciones de rendición de cuentas para divulgarlos a la ciudadanía</v>
      </c>
      <c r="D64" s="48" t="str">
        <f>VLOOKUP(A64,AUTODIAGNÓSTICO!A57:J117,8,0)</f>
        <v>Analizar las evaluaciones, recomendaciones u objeciones recibidas en el espacio de diálogo para la rendición de cuentas,</v>
      </c>
      <c r="E64" s="75">
        <f>VLOOKUP(A64,AUTODIAGNÓSTICO!$A$9:$J$69,9,0)</f>
        <v>10</v>
      </c>
      <c r="F64" s="45"/>
      <c r="G64" s="45"/>
      <c r="H64" s="45"/>
      <c r="I64" s="45"/>
      <c r="J64" s="45"/>
      <c r="K64" s="46"/>
      <c r="L64" s="46"/>
    </row>
    <row r="65" spans="1:12" ht="255" x14ac:dyDescent="0.25">
      <c r="A65" s="47">
        <v>50</v>
      </c>
      <c r="B65" s="48" t="str">
        <f>VLOOKUP(A65,AUTODIAGNÓSTICO!$A$9:$J$69,3,0)</f>
        <v>VERIFICAR</v>
      </c>
      <c r="C65" s="48" t="str">
        <f>VLOOKUP(A65,AUTODIAGNÓSTICO!A58:J118,6,0)</f>
        <v>Cuantificar el impacto de las acciones de rendición de cuentas para divulgarlos a la ciudadanía</v>
      </c>
      <c r="D65" s="48"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5">
        <f>VLOOKUP(A65,AUTODIAGNÓSTICO!$A$9:$J$69,9,0)</f>
        <v>10</v>
      </c>
      <c r="F65" s="45"/>
      <c r="G65" s="45"/>
      <c r="H65" s="45"/>
      <c r="I65" s="45"/>
      <c r="J65" s="45"/>
      <c r="K65" s="46"/>
      <c r="L65" s="46"/>
    </row>
    <row r="66" spans="1:12" ht="105" x14ac:dyDescent="0.25">
      <c r="A66" s="47">
        <v>51</v>
      </c>
      <c r="B66" s="48" t="str">
        <f>VLOOKUP(A66,AUTODIAGNÓSTICO!$A$9:$J$69,3,0)</f>
        <v>VERIFICAR</v>
      </c>
      <c r="C66" s="48" t="str">
        <f>VLOOKUP(A66,AUTODIAGNÓSTICO!A59:J119,6,0)</f>
        <v>Cuantificar el impacto de las acciones de rendición de cuentas para divulgarlos a la ciudadanía</v>
      </c>
      <c r="D66" s="48" t="str">
        <f>VLOOKUP(A66,AUTODIAGNÓSTICO!A59:J119,8,0)</f>
        <v>Formular, previa evaluación por parte de los responsables, planes de mejoramiento a la gestión institucional a partir de las observaciones, propuestas y recomendaciones ciudadanas.</v>
      </c>
      <c r="E66" s="75">
        <f>VLOOKUP(A66,AUTODIAGNÓSTICO!$A$9:$J$69,9,0)</f>
        <v>10</v>
      </c>
      <c r="F66" s="45"/>
      <c r="G66" s="45"/>
      <c r="H66" s="45"/>
      <c r="I66" s="45"/>
      <c r="J66" s="45"/>
      <c r="K66" s="46"/>
      <c r="L66" s="46"/>
    </row>
    <row r="67" spans="1:12" ht="150" x14ac:dyDescent="0.25">
      <c r="A67" s="47">
        <v>52</v>
      </c>
      <c r="B67" s="48" t="str">
        <f>VLOOKUP(A67,AUTODIAGNÓSTICO!$A$9:$J$69,3,0)</f>
        <v>VERIFICAR</v>
      </c>
      <c r="C67" s="48" t="str">
        <f>VLOOKUP(A67,AUTODIAGNÓSTICO!A60:J120,6,0)</f>
        <v>Cuantificar el impacto de las acciones de rendición de cuentas para divulgarlos a la ciudadanía</v>
      </c>
      <c r="D67" s="48"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5">
        <f>VLOOKUP(A67,AUTODIAGNÓSTICO!$A$9:$J$69,9,0)</f>
        <v>10</v>
      </c>
      <c r="F67" s="45"/>
      <c r="G67" s="45"/>
      <c r="H67" s="45"/>
      <c r="I67" s="45"/>
      <c r="J67" s="45"/>
      <c r="K67" s="46"/>
      <c r="L67" s="46"/>
    </row>
    <row r="68" spans="1:12" ht="105" x14ac:dyDescent="0.25">
      <c r="A68" s="47">
        <v>53</v>
      </c>
      <c r="B68" s="48" t="str">
        <f>VLOOKUP(A68,AUTODIAGNÓSTICO!$A$9:$J$69,3,0)</f>
        <v>VERIFICAR</v>
      </c>
      <c r="C68" s="48" t="str">
        <f>VLOOKUP(A68,AUTODIAGNÓSTICO!A61:J121,6,0)</f>
        <v>Cuantificar el impacto de las acciones de rendición de cuentas para divulgarlos a la ciudadanía</v>
      </c>
      <c r="D68" s="48" t="str">
        <f>VLOOKUP(A68,AUTODIAGNÓSTICO!A61:J121,8,0)</f>
        <v>Recopilar recomendaciones y sugerencias de los servidores públicos y ciudadanía a las actividades de capacitación, garantizando la cualificación de futuras actividades.</v>
      </c>
      <c r="E68" s="75">
        <f>VLOOKUP(A68,AUTODIAGNÓSTICO!$A$9:$J$69,9,0)</f>
        <v>8</v>
      </c>
      <c r="F68" s="45" t="s">
        <v>248</v>
      </c>
      <c r="G68" s="45" t="s">
        <v>249</v>
      </c>
      <c r="H68" s="45" t="s">
        <v>250</v>
      </c>
      <c r="I68" s="45" t="s">
        <v>251</v>
      </c>
      <c r="J68" s="45" t="s">
        <v>252</v>
      </c>
      <c r="K68" s="46">
        <v>44652</v>
      </c>
      <c r="L68" s="46">
        <v>44680</v>
      </c>
    </row>
    <row r="69" spans="1:12" ht="105" x14ac:dyDescent="0.25">
      <c r="A69" s="47">
        <v>54</v>
      </c>
      <c r="B69" s="48" t="str">
        <f>VLOOKUP(A69,AUTODIAGNÓSTICO!$A$9:$J$69,3,0)</f>
        <v>VERIFICAR</v>
      </c>
      <c r="C69" s="48" t="str">
        <f>VLOOKUP(A69,AUTODIAGNÓSTICO!A62:J122,6,0)</f>
        <v>Cuantificar el impacto de las acciones de rendición de cuentas para divulgarlos a la ciudadanía</v>
      </c>
      <c r="D69" s="48"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5">
        <f>VLOOKUP(A69,AUTODIAGNÓSTICO!$A$9:$J$69,9,0)</f>
        <v>10</v>
      </c>
      <c r="F69" s="45"/>
      <c r="G69" s="45"/>
      <c r="H69" s="45"/>
      <c r="I69" s="45"/>
      <c r="J69" s="45"/>
      <c r="K69" s="46"/>
      <c r="L69" s="46"/>
    </row>
    <row r="70" spans="1:12" ht="105" x14ac:dyDescent="0.25">
      <c r="A70" s="47">
        <v>55</v>
      </c>
      <c r="B70" s="48" t="str">
        <f>VLOOKUP(A70,AUTODIAGNÓSTICO!$A$9:$J$69,3,0)</f>
        <v>VERIFICAR</v>
      </c>
      <c r="C70" s="48" t="str">
        <f>VLOOKUP(A70,AUTODIAGNÓSTICO!A63:J123,6,0)</f>
        <v>Cuantificar el impacto de las acciones de rendición de cuentas para divulgarlos a la ciudadanía</v>
      </c>
      <c r="D70" s="48" t="str">
        <f>VLOOKUP(A70,AUTODIAGNÓSTICO!A63:J123,8,0)</f>
        <v>Analizar las recomendaciones derivadas de cada espacio de diálogo y establecer correctivos que optimicen la gestión y faciliten el cumplimiento de las metas del plan  institucional.</v>
      </c>
      <c r="E70" s="75">
        <f>VLOOKUP(A70,AUTODIAGNÓSTICO!$A$9:$J$69,9,0)</f>
        <v>10</v>
      </c>
      <c r="F70" s="45"/>
      <c r="G70" s="45"/>
      <c r="H70" s="45"/>
      <c r="I70" s="45"/>
      <c r="J70" s="45"/>
      <c r="K70" s="46"/>
      <c r="L70" s="46"/>
    </row>
    <row r="71" spans="1:12" ht="105" x14ac:dyDescent="0.25">
      <c r="A71" s="47">
        <v>56</v>
      </c>
      <c r="B71" s="48" t="str">
        <f>VLOOKUP(A71,AUTODIAGNÓSTICO!$A$9:$J$69,3,0)</f>
        <v>VERIFICAR</v>
      </c>
      <c r="C71" s="48" t="str">
        <f>VLOOKUP(A71,AUTODIAGNÓSTICO!A64:J124,6,0)</f>
        <v>Cuantificar el impacto de las acciones de rendición de cuentas para divulgarlos a la ciudadanía</v>
      </c>
      <c r="D71" s="48" t="str">
        <f>VLOOKUP(A71,AUTODIAGNÓSTICO!A64:J124,8,0)</f>
        <v>Evaluar y verificar los resultados de la implementación de la estrategia de rendición de cuentas, valorando el cumplimiento de las metas definidas frente al reto y objetivos de la estrategia.</v>
      </c>
      <c r="E71" s="75">
        <f>VLOOKUP(A71,AUTODIAGNÓSTICO!$A$9:$J$69,9,0)</f>
        <v>10</v>
      </c>
      <c r="F71" s="45"/>
      <c r="G71" s="45"/>
      <c r="H71" s="45"/>
      <c r="I71" s="45"/>
      <c r="J71" s="45"/>
      <c r="K71" s="46"/>
      <c r="L71" s="46"/>
    </row>
    <row r="72" spans="1:12" ht="90" x14ac:dyDescent="0.25">
      <c r="A72" s="47">
        <v>57</v>
      </c>
      <c r="B72" s="48" t="str">
        <f>VLOOKUP(A72,AUTODIAGNÓSTICO!$A$9:$J$69,3,0)</f>
        <v>ACTUAR</v>
      </c>
      <c r="C72" s="48" t="str">
        <f>VLOOKUP(A72,AUTODIAGNÓSTICO!A65:J125,6,0)</f>
        <v>Establecer acciones de mejora del proceso de rendición de cuenta</v>
      </c>
      <c r="D72" s="48" t="str">
        <f>VLOOKUP(A72,AUTODIAGNÓSTICO!A65:J125,8,0)</f>
        <v>Incorporar en los informes dirigidos a los órganos de control y cuerpos colegiados los resultados de las recomendaciones y compromisos asumidas en los ejercicios de rendición de cuentas.</v>
      </c>
      <c r="E72" s="75">
        <f>VLOOKUP(A72,AUTODIAGNÓSTICO!$A$9:$J$69,9,0)</f>
        <v>10</v>
      </c>
      <c r="F72" s="45"/>
      <c r="G72" s="45"/>
      <c r="H72" s="45"/>
      <c r="I72" s="45"/>
      <c r="J72" s="45"/>
      <c r="K72" s="46"/>
      <c r="L72" s="46"/>
    </row>
    <row r="73" spans="1:12" ht="90" x14ac:dyDescent="0.25">
      <c r="A73" s="47">
        <v>58</v>
      </c>
      <c r="B73" s="48" t="str">
        <f>VLOOKUP(A73,AUTODIAGNÓSTICO!$A$9:$J$69,3,0)</f>
        <v>ACTUAR</v>
      </c>
      <c r="C73" s="48" t="str">
        <f>VLOOKUP(A73,AUTODIAGNÓSTICO!A66:J126,6,0)</f>
        <v>Establecer acciones de mejora del proceso de rendición de cuenta</v>
      </c>
      <c r="D73" s="48" t="str">
        <f>VLOOKUP(A73,AUTODIAGNÓSTICO!A66:J126,8,0)</f>
        <v xml:space="preserve">Evaluar y verificar por parte de la oficina de control interno que se garanticen los mecanismos de participación ciudadana en la rendición de cuentas. </v>
      </c>
      <c r="E73" s="75">
        <f>VLOOKUP(A73,AUTODIAGNÓSTICO!$A$9:$J$69,9,0)</f>
        <v>10</v>
      </c>
      <c r="F73" s="45"/>
      <c r="G73" s="45"/>
      <c r="H73" s="45"/>
      <c r="I73" s="45"/>
      <c r="J73" s="45"/>
      <c r="K73" s="46"/>
      <c r="L73" s="46"/>
    </row>
    <row r="74" spans="1:12" ht="90" x14ac:dyDescent="0.25">
      <c r="A74" s="47">
        <v>59</v>
      </c>
      <c r="B74" s="48" t="str">
        <f>VLOOKUP(A74,AUTODIAGNÓSTICO!$A$9:$J$69,3,0)</f>
        <v>ACTUAR</v>
      </c>
      <c r="C74" s="48" t="str">
        <f>VLOOKUP(A74,AUTODIAGNÓSTICO!A67:J127,6,0)</f>
        <v>Establecer acciones de mejora del proceso de rendición de cuenta</v>
      </c>
      <c r="D74" s="48" t="str">
        <f>VLOOKUP(A74,AUTODIAGNÓSTICO!A67:J127,8,0)</f>
        <v>Elaborar el plan de acción que permita mejorar el proceso de rendición de cuentas</v>
      </c>
      <c r="E74" s="75">
        <f>VLOOKUP(A74,AUTODIAGNÓSTICO!$A$9:$J$69,9,0)</f>
        <v>10</v>
      </c>
      <c r="F74" s="45"/>
      <c r="G74" s="45"/>
      <c r="H74" s="45"/>
      <c r="I74" s="45"/>
      <c r="J74" s="45"/>
      <c r="K74" s="46"/>
      <c r="L74" s="46"/>
    </row>
    <row r="75" spans="1:12" ht="90" x14ac:dyDescent="0.25">
      <c r="A75" s="47">
        <v>60</v>
      </c>
      <c r="B75" s="48" t="str">
        <f>VLOOKUP(A75,AUTODIAGNÓSTICO!$A$9:$J$69,3,0)</f>
        <v>ACTUAR</v>
      </c>
      <c r="C75" s="48" t="str">
        <f>VLOOKUP(A75,AUTODIAGNÓSTICO!A68:J128,6,0)</f>
        <v>Establecer acciones de mejora del proceso de rendición de cuenta</v>
      </c>
      <c r="D75" s="48" t="str">
        <f>VLOOKUP(A75,AUTODIAGNÓSTICO!A68:J128,8,0)</f>
        <v>Garantizar la aplicación de mecanismos internos de mejora y atender los requerimientos de la Secretaría de Educación y  control externo como resultados de los ejercicios de rendición de cuentas.</v>
      </c>
      <c r="E75" s="75">
        <f>VLOOKUP(A75,AUTODIAGNÓSTICO!$A$9:$J$69,9,0)</f>
        <v>10</v>
      </c>
      <c r="F75" s="45"/>
      <c r="G75" s="45"/>
      <c r="H75" s="45"/>
      <c r="I75" s="45"/>
      <c r="J75" s="45"/>
      <c r="K75" s="46"/>
      <c r="L75" s="46"/>
    </row>
    <row r="76" spans="1:12" ht="120" x14ac:dyDescent="0.25">
      <c r="A76" s="47">
        <v>61</v>
      </c>
      <c r="B76" s="48" t="str">
        <f>VLOOKUP(A76,AUTODIAGNÓSTICO!$A$9:$J$69,3,0)</f>
        <v>ACTUAR</v>
      </c>
      <c r="C76" s="48" t="str">
        <f>VLOOKUP(A76,AUTODIAGNÓSTICO!A69:J129,6,0)</f>
        <v>Establecer acciones de mejora del proceso de rendición de cuenta</v>
      </c>
      <c r="D76" s="48"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5">
        <f>VLOOKUP(A76,AUTODIAGNÓSTICO!$A$9:$J$69,9,0)</f>
        <v>10</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JHON</cp:lastModifiedBy>
  <cp:lastPrinted>2021-12-27T19:55:26Z</cp:lastPrinted>
  <dcterms:created xsi:type="dcterms:W3CDTF">2021-11-16T13:51:36Z</dcterms:created>
  <dcterms:modified xsi:type="dcterms:W3CDTF">2023-08-26T15:37:30Z</dcterms:modified>
</cp:coreProperties>
</file>